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ВСЕ" sheetId="1" r:id="rId1"/>
  </sheets>
  <externalReferences>
    <externalReference r:id="rId2"/>
  </externalReferences>
  <definedNames>
    <definedName name="_xlnm.Print_Titles" localSheetId="0">ВСЕ!$3:$3</definedName>
  </definedNames>
  <calcPr calcId="145621"/>
</workbook>
</file>

<file path=xl/calcChain.xml><?xml version="1.0" encoding="utf-8"?>
<calcChain xmlns="http://schemas.openxmlformats.org/spreadsheetml/2006/main">
  <c r="I79" i="1" l="1"/>
  <c r="H79" i="1"/>
  <c r="G79" i="1"/>
  <c r="F79" i="1"/>
  <c r="E79" i="1"/>
  <c r="D79" i="1"/>
  <c r="C79" i="1"/>
  <c r="C78" i="1"/>
  <c r="I74" i="1"/>
  <c r="H74" i="1"/>
  <c r="G74" i="1"/>
  <c r="F74" i="1"/>
  <c r="E74" i="1"/>
  <c r="D74" i="1"/>
  <c r="C74" i="1"/>
  <c r="C73" i="1"/>
  <c r="I68" i="1"/>
  <c r="H68" i="1"/>
  <c r="G68" i="1"/>
  <c r="F68" i="1"/>
  <c r="E68" i="1"/>
  <c r="D68" i="1"/>
  <c r="C66" i="1"/>
  <c r="I64" i="1"/>
  <c r="H64" i="1"/>
  <c r="G64" i="1"/>
  <c r="F64" i="1"/>
  <c r="E64" i="1"/>
  <c r="D64" i="1"/>
  <c r="C64" i="1"/>
  <c r="I60" i="1"/>
  <c r="H60" i="1"/>
  <c r="G60" i="1"/>
  <c r="F60" i="1"/>
  <c r="E60" i="1"/>
  <c r="D60" i="1"/>
  <c r="D61" i="1" s="1"/>
  <c r="C60" i="1"/>
  <c r="C59" i="1"/>
  <c r="I53" i="1"/>
  <c r="H53" i="1"/>
  <c r="G53" i="1"/>
  <c r="F53" i="1"/>
  <c r="E53" i="1"/>
  <c r="D53" i="1"/>
  <c r="D54" i="1" s="1"/>
  <c r="C53" i="1"/>
  <c r="C52" i="1"/>
  <c r="I46" i="1"/>
  <c r="H46" i="1"/>
  <c r="G46" i="1"/>
  <c r="F46" i="1"/>
  <c r="E46" i="1"/>
  <c r="D46" i="1"/>
  <c r="D47" i="1" s="1"/>
  <c r="C46" i="1"/>
  <c r="C45" i="1"/>
  <c r="I39" i="1"/>
  <c r="H39" i="1"/>
  <c r="G39" i="1"/>
  <c r="F39" i="1"/>
  <c r="E39" i="1"/>
  <c r="D39" i="1"/>
  <c r="D40" i="1" s="1"/>
  <c r="C39" i="1"/>
  <c r="C38" i="1"/>
  <c r="I32" i="1"/>
  <c r="H32" i="1"/>
  <c r="G32" i="1"/>
  <c r="F32" i="1"/>
  <c r="E32" i="1"/>
  <c r="D32" i="1"/>
  <c r="D33" i="1" s="1"/>
  <c r="C32" i="1"/>
  <c r="C31" i="1"/>
  <c r="I25" i="1"/>
  <c r="H25" i="1"/>
  <c r="G25" i="1"/>
  <c r="F25" i="1"/>
  <c r="E25" i="1"/>
  <c r="D25" i="1"/>
  <c r="D26" i="1" s="1"/>
  <c r="C25" i="1"/>
  <c r="I24" i="1"/>
  <c r="H24" i="1"/>
  <c r="G24" i="1"/>
  <c r="F24" i="1"/>
  <c r="E24" i="1"/>
  <c r="D24" i="1"/>
  <c r="C24" i="1"/>
  <c r="I17" i="1"/>
  <c r="H17" i="1"/>
  <c r="G17" i="1"/>
  <c r="F17" i="1"/>
  <c r="F18" i="1" s="1"/>
  <c r="E17" i="1"/>
  <c r="D17" i="1"/>
  <c r="D18" i="1" s="1"/>
  <c r="C17" i="1"/>
  <c r="I16" i="1"/>
  <c r="H16" i="1"/>
  <c r="G16" i="1"/>
  <c r="F16" i="1"/>
  <c r="E16" i="1"/>
  <c r="D16" i="1"/>
  <c r="C16" i="1"/>
  <c r="I9" i="1"/>
  <c r="H9" i="1"/>
  <c r="H77" i="1" s="1"/>
  <c r="G9" i="1"/>
  <c r="F9" i="1"/>
  <c r="F77" i="1" s="1"/>
  <c r="E9" i="1"/>
  <c r="D9" i="1"/>
  <c r="D77" i="1" s="1"/>
  <c r="C9" i="1"/>
  <c r="C77" i="1" s="1"/>
  <c r="C8" i="1"/>
  <c r="I4" i="1"/>
  <c r="I66" i="1" s="1"/>
  <c r="H4" i="1"/>
  <c r="H73" i="1" s="1"/>
  <c r="G4" i="1"/>
  <c r="G66" i="1" s="1"/>
  <c r="F4" i="1"/>
  <c r="F73" i="1" s="1"/>
  <c r="E4" i="1"/>
  <c r="E66" i="1" s="1"/>
  <c r="D4" i="1"/>
  <c r="D73" i="1" s="1"/>
  <c r="H18" i="1" l="1"/>
  <c r="F26" i="1"/>
  <c r="H26" i="1"/>
  <c r="F33" i="1"/>
  <c r="H33" i="1"/>
  <c r="F40" i="1"/>
  <c r="H40" i="1"/>
  <c r="F47" i="1"/>
  <c r="H47" i="1"/>
  <c r="F54" i="1"/>
  <c r="H54" i="1"/>
  <c r="F61" i="1"/>
  <c r="H61" i="1"/>
  <c r="D75" i="1"/>
  <c r="F75" i="1"/>
  <c r="H75" i="1"/>
  <c r="E10" i="1"/>
  <c r="G10" i="1"/>
  <c r="I10" i="1"/>
  <c r="E18" i="1"/>
  <c r="G18" i="1"/>
  <c r="I18" i="1"/>
  <c r="E26" i="1"/>
  <c r="G26" i="1"/>
  <c r="I26" i="1"/>
  <c r="E33" i="1"/>
  <c r="G33" i="1"/>
  <c r="I33" i="1"/>
  <c r="E40" i="1"/>
  <c r="G40" i="1"/>
  <c r="I40" i="1"/>
  <c r="E47" i="1"/>
  <c r="G47" i="1"/>
  <c r="I47" i="1"/>
  <c r="E54" i="1"/>
  <c r="G54" i="1"/>
  <c r="I54" i="1"/>
  <c r="E61" i="1"/>
  <c r="G61" i="1"/>
  <c r="I61" i="1"/>
  <c r="E75" i="1"/>
  <c r="G75" i="1"/>
  <c r="I75" i="1"/>
  <c r="E8" i="1"/>
  <c r="G8" i="1"/>
  <c r="I8" i="1"/>
  <c r="D10" i="1"/>
  <c r="D78" i="1" s="1"/>
  <c r="F10" i="1"/>
  <c r="F78" i="1" s="1"/>
  <c r="H10" i="1"/>
  <c r="H78" i="1" s="1"/>
  <c r="E31" i="1"/>
  <c r="G31" i="1"/>
  <c r="I31" i="1"/>
  <c r="E38" i="1"/>
  <c r="G38" i="1"/>
  <c r="I38" i="1"/>
  <c r="E45" i="1"/>
  <c r="G45" i="1"/>
  <c r="I45" i="1"/>
  <c r="E52" i="1"/>
  <c r="G52" i="1"/>
  <c r="I52" i="1"/>
  <c r="E59" i="1"/>
  <c r="G59" i="1"/>
  <c r="I59" i="1"/>
  <c r="D66" i="1"/>
  <c r="F66" i="1"/>
  <c r="H66" i="1"/>
  <c r="E73" i="1"/>
  <c r="G73" i="1"/>
  <c r="I73" i="1"/>
  <c r="E77" i="1"/>
  <c r="G77" i="1"/>
  <c r="I77" i="1"/>
  <c r="D8" i="1"/>
  <c r="F8" i="1"/>
  <c r="H8" i="1"/>
  <c r="D31" i="1"/>
  <c r="F31" i="1"/>
  <c r="H31" i="1"/>
  <c r="D38" i="1"/>
  <c r="F38" i="1"/>
  <c r="H38" i="1"/>
  <c r="D45" i="1"/>
  <c r="F45" i="1"/>
  <c r="H45" i="1"/>
  <c r="D52" i="1"/>
  <c r="F52" i="1"/>
  <c r="H52" i="1"/>
  <c r="D59" i="1"/>
  <c r="F59" i="1"/>
  <c r="H59" i="1"/>
  <c r="G78" i="1" l="1"/>
  <c r="I78" i="1"/>
  <c r="E78" i="1"/>
</calcChain>
</file>

<file path=xl/sharedStrings.xml><?xml version="1.0" encoding="utf-8"?>
<sst xmlns="http://schemas.openxmlformats.org/spreadsheetml/2006/main" count="89" uniqueCount="35">
  <si>
    <t>Информация о параметрах заработной платы работников государственных учреждений  и муниципальных учреждений, расположенных на территории Приморского края, повышение оплаты труда которых предусмотрено Указами Президента Российской Федерации  от 7 мая 2012 г. № 597  *</t>
  </si>
  <si>
    <t>№ п/п</t>
  </si>
  <si>
    <t>Средняя заработная плата по субъекту Российской Федерации (прогноз субъекта Российской Федерации, в  т.ч. на 2013-2015 гг. - учтенный при подготовке бюджета субъекта Российской Федерации), руб.</t>
  </si>
  <si>
    <t>Педагогические работники образовательных учреждений общего образования</t>
  </si>
  <si>
    <t>доведение в 2012 году средней заработной платы педагогических работников образовательных учреждений общего образования до средней заработной платы в соответствующем регионе</t>
  </si>
  <si>
    <t>Численность работников</t>
  </si>
  <si>
    <t xml:space="preserve">Среднемесячная заработная плата,  руб. </t>
  </si>
  <si>
    <t>Соотношение к средней заработной плате по субъекту Российской Федерации, %</t>
  </si>
  <si>
    <t>Фонд оплаты труда (с начислениями), необходимый для исполнения Указа</t>
  </si>
  <si>
    <t>Дополнительная потребность в средствах на повышение оплаты труда</t>
  </si>
  <si>
    <t>в том числе за счет средств консолидированного бюджета</t>
  </si>
  <si>
    <t>Педагогические работники дошкольных образовательных учреждений</t>
  </si>
  <si>
    <t>доведение к 2013 году средней заработной платы педагогических работников дошкольных образовательных учреждений до средней заработной платы в сфере общего образования в соответствующем регионе</t>
  </si>
  <si>
    <r>
      <t xml:space="preserve">Средняя заработная плата в сфере </t>
    </r>
    <r>
      <rPr>
        <b/>
        <sz val="11"/>
        <rFont val="Times New Roman"/>
        <family val="1"/>
        <charset val="204"/>
      </rPr>
      <t>общего образования</t>
    </r>
    <r>
      <rPr>
        <sz val="11"/>
        <rFont val="Times New Roman"/>
        <family val="1"/>
        <charset val="204"/>
      </rPr>
      <t xml:space="preserve"> по субъекту Российской Федерации (прогноз субъекта Российской Федерации), руб.</t>
    </r>
  </si>
  <si>
    <t xml:space="preserve">Среднемесячная заработная плата, нруб. </t>
  </si>
  <si>
    <t>Соотношение к средней заработной плате работников общеобразовательных учреждений по субъекту Российской Федерации, %</t>
  </si>
  <si>
    <t>Педагогические работники учреждений дополнительного образования детей</t>
  </si>
  <si>
    <t xml:space="preserve">доведение оплаты труда педагогов учреждений дополнительного образования детей до уровня не ниже среднего для учителей в регионе
</t>
  </si>
  <si>
    <t>Средняя заработная плата учителей по субъекту Российской Федерации (прогноз субъекта Российской Федерации), руб.</t>
  </si>
  <si>
    <t>Преподаватели и мастера производственного обучения образовательных учреждений начального и среднего профессионального образования</t>
  </si>
  <si>
    <t xml:space="preserve">доведение к 2018 году средней заработной платы преподавателей и мастеров производственного обучения образовательных учреждений начального и среднего профессионального образования  до средней заработной платы в соответствующем регионе
</t>
  </si>
  <si>
    <t xml:space="preserve">Среднемесячная заработная плата, руб. </t>
  </si>
  <si>
    <t>Работники учреждений культуры</t>
  </si>
  <si>
    <t xml:space="preserve">доведение к 2018 году средней заработной платы работников учреждений культуры до средней заработной платы в соответствующем регионе
</t>
  </si>
  <si>
    <t>Врачи и работники медицинских организаций, имеющие высшее медицинское (фармацевтическое) или иное высшее образование, предоставляющие медицинские услуги, (обеспечивающие предоставление медицинских услуг)</t>
  </si>
  <si>
    <t>повышение к 2018 году средней заработной платы врачей, работников медицинских организаций, имеющих высшее медицинское (фармацевтическое) или иное высшее образование, предоставляющих медицинские услуги (обеспечивающих предоставление медицинских услуг )до 200 процентов от средней заработной платы в соответствующем регионе</t>
  </si>
  <si>
    <t xml:space="preserve">Среднемесячная заработная плата, необходимая для выполнения Указа, руб. </t>
  </si>
  <si>
    <t>Средний медицинский (фармацевтический) персонал (персонал, обеспечивающий предоставление медицинских услуг)</t>
  </si>
  <si>
    <t>повышение к 2018 году средней заработной платы  среднего медицинского (фармацевтического) - до 100 процентов от средней заработной платы в соответствующем регионе</t>
  </si>
  <si>
    <t>Младший медицинский персонал (персонал, обеспечивающий предоставление медицинских услуг)</t>
  </si>
  <si>
    <t>повышение к 2018 году средней заработной платы  млавдшего медицинского (фармацевтического) - до 100 процентов от средней заработной платы в соответствующем регионе</t>
  </si>
  <si>
    <t xml:space="preserve">Социальные работники учреждений социального обслуживания населения </t>
  </si>
  <si>
    <t>повышение к 2018 году средней заработной платы  социальных работников - до 100 процентов от средней заработной платы в соответствующем регионе</t>
  </si>
  <si>
    <t xml:space="preserve">Социальные работники учреждений здравоохранения </t>
  </si>
  <si>
    <t>*Списочная численность и фонд заработной платы  указаны без учета внешних совместителей и лиц, работающих по договорам гражданско-правового характера и не являющихся работниками учреждений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</si>
</sst>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р_._-;\-* #,##0.00_р_._-;_-* &quot;-&quot;??_р_._-;_-@_-"/>
    <numFmt numFmtId="164" formatCode="0.0"/>
  </numFmts>
  <fonts count="6" x14ac:knownFonts="1">
    <font>
      <sz val="10"/>
      <name val="Arial"/>
      <family val="2"/>
    </font>
    <font>
      <b/>
      <sz val="12"/>
      <name val="Times New Roman"/>
      <family val="1"/>
      <charset val="204"/>
    </font>
    <font>
      <sz val="12"/>
      <name val="Times New Roman"/>
      <family val="1"/>
      <charset val="204"/>
    </font>
    <font>
      <sz val="11"/>
      <name val="Times New Roman"/>
      <family val="1"/>
      <charset val="204"/>
    </font>
    <font>
      <b/>
      <sz val="11"/>
      <name val="Times New Roman"/>
      <family val="1"/>
      <charset val="204"/>
    </font>
    <font>
      <sz val="10"/>
      <name val="Arial"/>
      <family val="2"/>
      <charset val="204"/>
    </font>
  </fonts>
  <fills count="3">
    <fill>
      <patternFill patternType="none"/>
    </fill>
    <fill>
      <patternFill patternType="gray125"/>
    </fill>
    <fill>
      <patternFill patternType="solid">
        <fgColor indexed="9"/>
        <bgColor indexed="26"/>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style="thin">
        <color indexed="63"/>
      </bottom>
      <diagonal/>
    </border>
  </borders>
  <cellStyleXfs count="2">
    <xf numFmtId="0" fontId="0" fillId="0" borderId="0"/>
    <xf numFmtId="43" fontId="5" fillId="0" borderId="0" applyFill="0" applyBorder="0" applyAlignment="0" applyProtection="0"/>
  </cellStyleXfs>
  <cellXfs count="38">
    <xf numFmtId="0" fontId="0" fillId="0" borderId="0" xfId="0"/>
    <xf numFmtId="0" fontId="2" fillId="0" borderId="0" xfId="0" applyFont="1" applyAlignment="1">
      <alignment wrapText="1"/>
    </xf>
    <xf numFmtId="0" fontId="1" fillId="0" borderId="0" xfId="0" applyFont="1" applyBorder="1" applyAlignment="1">
      <alignment horizontal="center" vertical="center" wrapText="1"/>
    </xf>
    <xf numFmtId="0" fontId="2" fillId="0" borderId="0" xfId="0" applyFont="1" applyBorder="1" applyAlignment="1">
      <alignment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3" fillId="0" borderId="1" xfId="0" applyFont="1" applyFill="1" applyBorder="1" applyAlignment="1">
      <alignment wrapText="1"/>
    </xf>
    <xf numFmtId="1" fontId="2"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 fontId="2" fillId="0" borderId="1" xfId="0" applyNumberFormat="1" applyFont="1" applyBorder="1" applyAlignment="1">
      <alignment horizontal="center" vertical="center" wrapText="1"/>
    </xf>
    <xf numFmtId="0" fontId="3" fillId="0" borderId="1" xfId="0" applyFont="1" applyBorder="1" applyAlignment="1">
      <alignment wrapText="1"/>
    </xf>
    <xf numFmtId="1" fontId="2" fillId="0" borderId="1" xfId="0" applyNumberFormat="1" applyFont="1" applyBorder="1" applyAlignment="1" applyProtection="1">
      <alignment horizontal="center" vertical="center" wrapText="1"/>
      <protection locked="0"/>
    </xf>
    <xf numFmtId="2"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1" fontId="2" fillId="2" borderId="1" xfId="0" applyNumberFormat="1" applyFont="1" applyFill="1" applyBorder="1" applyAlignment="1" applyProtection="1">
      <alignment horizontal="center" vertical="center" wrapText="1"/>
      <protection locked="0"/>
    </xf>
    <xf numFmtId="164" fontId="2"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2" fillId="0" borderId="5" xfId="0" applyFont="1" applyFill="1" applyBorder="1" applyAlignment="1" applyProtection="1">
      <alignment horizontal="center" vertical="center" wrapText="1"/>
      <protection locked="0"/>
    </xf>
    <xf numFmtId="1" fontId="2" fillId="0" borderId="1" xfId="1" applyNumberFormat="1" applyFont="1" applyBorder="1" applyAlignment="1" applyProtection="1">
      <alignment horizontal="center" vertical="center" wrapText="1"/>
      <protection locked="0"/>
    </xf>
    <xf numFmtId="4" fontId="2" fillId="0" borderId="6" xfId="0" applyNumberFormat="1" applyFont="1" applyBorder="1" applyAlignment="1">
      <alignment horizontal="center" vertical="center" wrapText="1"/>
    </xf>
    <xf numFmtId="164" fontId="2" fillId="0" borderId="1" xfId="1" applyNumberFormat="1" applyFont="1" applyBorder="1" applyAlignment="1" applyProtection="1">
      <alignment horizontal="center" vertical="center" wrapText="1"/>
      <protection locked="0"/>
    </xf>
    <xf numFmtId="2" fontId="2" fillId="0" borderId="1" xfId="1" applyNumberFormat="1" applyFont="1" applyBorder="1" applyAlignment="1" applyProtection="1">
      <alignment horizontal="center" vertical="center" wrapText="1"/>
      <protection locked="0"/>
    </xf>
    <xf numFmtId="1" fontId="2" fillId="0" borderId="1" xfId="0" applyNumberFormat="1" applyFont="1" applyFill="1" applyBorder="1" applyAlignment="1">
      <alignment horizontal="center" vertical="center" wrapText="1"/>
    </xf>
    <xf numFmtId="1" fontId="2"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wrapText="1"/>
    </xf>
    <xf numFmtId="4" fontId="2" fillId="0" borderId="1" xfId="0" applyNumberFormat="1" applyFont="1" applyBorder="1" applyAlignment="1">
      <alignment wrapText="1"/>
    </xf>
    <xf numFmtId="0" fontId="1" fillId="0" borderId="0" xfId="0" applyFont="1" applyAlignment="1">
      <alignment horizontal="center" vertical="center" wrapText="1"/>
    </xf>
    <xf numFmtId="4" fontId="2" fillId="0" borderId="0" xfId="0" applyNumberFormat="1" applyFont="1" applyAlignment="1">
      <alignment wrapText="1"/>
    </xf>
    <xf numFmtId="1" fontId="2" fillId="0" borderId="1" xfId="0" applyNumberFormat="1"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Fill="1" applyBorder="1" applyAlignment="1">
      <alignment horizontal="center" vertical="center" wrapText="1"/>
    </xf>
    <xf numFmtId="1" fontId="2" fillId="0" borderId="1" xfId="0" applyNumberFormat="1" applyFont="1" applyBorder="1" applyAlignment="1">
      <alignment horizontal="center" wrapText="1"/>
    </xf>
    <xf numFmtId="1" fontId="2" fillId="0" borderId="2" xfId="0" applyNumberFormat="1"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1" fontId="2" fillId="0" borderId="4"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cellXfs>
  <cellStyles count="2">
    <cellStyle name="Обычный" xfId="0" builtinId="0"/>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Zanjkova_IY/Local%20Settings/Temporary%20Internet%20Files/Content.Outlook/4BA34TUF/&#1058;&#1080;&#1084;&#1086;&#1096;&#1077;&#1082;%20&#1058;.&#1048;/&#1055;&#1088;&#1080;&#1084;&#1086;&#1088;&#1089;&#1082;&#1080;&#1081;%2018%20&#1076;&#1077;&#1082;%20(&#1058;&#1072;&#1073;&#1083;&#1080;&#1094;&#107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тоговая"/>
      <sheetName val="СоцЗащита"/>
      <sheetName val="Здравоохранение"/>
      <sheetName val="Культура"/>
      <sheetName val="Образование"/>
    </sheetNames>
    <sheetDataSet>
      <sheetData sheetId="0" refreshError="1"/>
      <sheetData sheetId="1" refreshError="1"/>
      <sheetData sheetId="2" refreshError="1"/>
      <sheetData sheetId="3" refreshError="1"/>
      <sheetData sheetId="4" refreshError="1">
        <row r="9">
          <cell r="E9">
            <v>30580</v>
          </cell>
          <cell r="F9">
            <v>34220</v>
          </cell>
          <cell r="G9">
            <v>38100</v>
          </cell>
          <cell r="H9">
            <v>42443</v>
          </cell>
          <cell r="I9">
            <v>47112</v>
          </cell>
          <cell r="J9">
            <v>52153</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
  <sheetViews>
    <sheetView tabSelected="1" topLeftCell="B72" zoomScaleNormal="100" zoomScaleSheetLayoutView="75" workbookViewId="0">
      <selection activeCell="C79" sqref="C79"/>
    </sheetView>
  </sheetViews>
  <sheetFormatPr defaultColWidth="11.5703125" defaultRowHeight="15.75" x14ac:dyDescent="0.25"/>
  <cols>
    <col min="1" max="1" width="7" style="28" customWidth="1"/>
    <col min="2" max="2" width="54.7109375" style="1" customWidth="1"/>
    <col min="3" max="3" width="16.5703125" style="1" customWidth="1"/>
    <col min="4" max="4" width="13.140625" style="1" customWidth="1"/>
    <col min="5" max="5" width="15.85546875" style="1" customWidth="1"/>
    <col min="6" max="6" width="13.42578125" style="1" customWidth="1"/>
    <col min="7" max="7" width="14.28515625" style="1" customWidth="1"/>
    <col min="8" max="8" width="16.140625" style="1" customWidth="1"/>
    <col min="9" max="9" width="15.7109375" style="1" customWidth="1"/>
    <col min="10" max="16384" width="11.5703125" style="1"/>
  </cols>
  <sheetData>
    <row r="1" spans="1:9" ht="40.5" customHeight="1" x14ac:dyDescent="0.25">
      <c r="A1" s="32" t="s">
        <v>0</v>
      </c>
      <c r="B1" s="32"/>
      <c r="C1" s="32"/>
      <c r="D1" s="32"/>
      <c r="E1" s="32"/>
      <c r="F1" s="32"/>
      <c r="G1" s="32"/>
      <c r="H1" s="32"/>
      <c r="I1" s="32"/>
    </row>
    <row r="2" spans="1:9" x14ac:dyDescent="0.25">
      <c r="A2" s="2"/>
      <c r="B2" s="3"/>
      <c r="C2" s="3"/>
      <c r="D2" s="3"/>
      <c r="E2" s="3"/>
      <c r="F2" s="3"/>
      <c r="G2" s="3"/>
      <c r="H2" s="3"/>
      <c r="I2" s="3"/>
    </row>
    <row r="3" spans="1:9" x14ac:dyDescent="0.25">
      <c r="A3" s="4" t="s">
        <v>1</v>
      </c>
      <c r="B3" s="5"/>
      <c r="C3" s="5">
        <v>2012</v>
      </c>
      <c r="D3" s="5">
        <v>2013</v>
      </c>
      <c r="E3" s="5">
        <v>2014</v>
      </c>
      <c r="F3" s="5">
        <v>2015</v>
      </c>
      <c r="G3" s="5">
        <v>2016</v>
      </c>
      <c r="H3" s="5">
        <v>2017</v>
      </c>
      <c r="I3" s="5">
        <v>2018</v>
      </c>
    </row>
    <row r="4" spans="1:9" ht="66" customHeight="1" x14ac:dyDescent="0.25">
      <c r="A4" s="4">
        <v>1</v>
      </c>
      <c r="B4" s="6" t="s">
        <v>2</v>
      </c>
      <c r="C4" s="7">
        <v>27400</v>
      </c>
      <c r="D4" s="7">
        <f>[1]Образование!E9</f>
        <v>30580</v>
      </c>
      <c r="E4" s="7">
        <f>[1]Образование!F9</f>
        <v>34220</v>
      </c>
      <c r="F4" s="7">
        <f>[1]Образование!G9</f>
        <v>38100</v>
      </c>
      <c r="G4" s="7">
        <f>[1]Образование!H9</f>
        <v>42443</v>
      </c>
      <c r="H4" s="7">
        <f>[1]Образование!I9</f>
        <v>47112</v>
      </c>
      <c r="I4" s="7">
        <f>[1]Образование!J9</f>
        <v>52153</v>
      </c>
    </row>
    <row r="5" spans="1:9" ht="37.5" customHeight="1" x14ac:dyDescent="0.25">
      <c r="A5" s="4">
        <v>2</v>
      </c>
      <c r="B5" s="8" t="s">
        <v>3</v>
      </c>
      <c r="C5" s="33" t="s">
        <v>4</v>
      </c>
      <c r="D5" s="33"/>
      <c r="E5" s="33"/>
      <c r="F5" s="33"/>
      <c r="G5" s="33"/>
      <c r="H5" s="33"/>
      <c r="I5" s="33"/>
    </row>
    <row r="6" spans="1:9" ht="24.75" customHeight="1" x14ac:dyDescent="0.25">
      <c r="A6" s="4">
        <v>3</v>
      </c>
      <c r="B6" s="9" t="s">
        <v>5</v>
      </c>
      <c r="C6" s="10">
        <v>13099</v>
      </c>
      <c r="D6" s="10">
        <v>13030</v>
      </c>
      <c r="E6" s="10">
        <v>13030</v>
      </c>
      <c r="F6" s="10">
        <v>13030</v>
      </c>
      <c r="G6" s="10">
        <v>13030</v>
      </c>
      <c r="H6" s="10">
        <v>13030</v>
      </c>
      <c r="I6" s="10">
        <v>13030</v>
      </c>
    </row>
    <row r="7" spans="1:9" ht="20.25" customHeight="1" x14ac:dyDescent="0.25">
      <c r="A7" s="4">
        <v>4</v>
      </c>
      <c r="B7" s="11" t="s">
        <v>6</v>
      </c>
      <c r="C7" s="7">
        <v>23815</v>
      </c>
      <c r="D7" s="12">
        <v>30580</v>
      </c>
      <c r="E7" s="12">
        <v>34220</v>
      </c>
      <c r="F7" s="12">
        <v>38100</v>
      </c>
      <c r="G7" s="12">
        <v>42443</v>
      </c>
      <c r="H7" s="12">
        <v>47112</v>
      </c>
      <c r="I7" s="12">
        <v>52153</v>
      </c>
    </row>
    <row r="8" spans="1:9" ht="33" customHeight="1" x14ac:dyDescent="0.25">
      <c r="A8" s="4">
        <v>5</v>
      </c>
      <c r="B8" s="11" t="s">
        <v>7</v>
      </c>
      <c r="C8" s="10">
        <f>C7/C$4*100</f>
        <v>86.916058394160586</v>
      </c>
      <c r="D8" s="10">
        <f t="shared" ref="D8:I8" si="0">D7/D$4*100</f>
        <v>100</v>
      </c>
      <c r="E8" s="10">
        <f t="shared" si="0"/>
        <v>100</v>
      </c>
      <c r="F8" s="10">
        <f t="shared" si="0"/>
        <v>100</v>
      </c>
      <c r="G8" s="10">
        <f t="shared" si="0"/>
        <v>100</v>
      </c>
      <c r="H8" s="10">
        <f t="shared" si="0"/>
        <v>100</v>
      </c>
      <c r="I8" s="10">
        <f t="shared" si="0"/>
        <v>100</v>
      </c>
    </row>
    <row r="9" spans="1:9" ht="37.5" customHeight="1" x14ac:dyDescent="0.25">
      <c r="A9" s="4">
        <v>6</v>
      </c>
      <c r="B9" s="11" t="s">
        <v>8</v>
      </c>
      <c r="C9" s="13">
        <f t="shared" ref="C9:I9" si="1">C6*C7*1.302*12/1000000</f>
        <v>4873.9487504400004</v>
      </c>
      <c r="D9" s="13">
        <f t="shared" si="1"/>
        <v>6225.4984176000007</v>
      </c>
      <c r="E9" s="13">
        <f t="shared" si="1"/>
        <v>6966.532238400001</v>
      </c>
      <c r="F9" s="13">
        <f t="shared" si="1"/>
        <v>7756.425432</v>
      </c>
      <c r="G9" s="13">
        <f t="shared" si="1"/>
        <v>8640.5764989600011</v>
      </c>
      <c r="H9" s="13">
        <f t="shared" si="1"/>
        <v>9591.0948806399992</v>
      </c>
      <c r="I9" s="13">
        <f t="shared" si="1"/>
        <v>10617.345290159999</v>
      </c>
    </row>
    <row r="10" spans="1:9" ht="35.25" customHeight="1" x14ac:dyDescent="0.25">
      <c r="A10" s="4">
        <v>7</v>
      </c>
      <c r="B10" s="11" t="s">
        <v>9</v>
      </c>
      <c r="C10" s="10"/>
      <c r="D10" s="14">
        <f>D9-C9</f>
        <v>1351.5496671600004</v>
      </c>
      <c r="E10" s="14">
        <f>E9-C9</f>
        <v>2092.5834879600006</v>
      </c>
      <c r="F10" s="14">
        <f>F9-C9</f>
        <v>2882.4766815599996</v>
      </c>
      <c r="G10" s="14">
        <f>G9-C9</f>
        <v>3766.6277485200008</v>
      </c>
      <c r="H10" s="14">
        <f>H9-C9</f>
        <v>4717.1461301999989</v>
      </c>
      <c r="I10" s="14">
        <f>I9-C9</f>
        <v>5743.3965397199991</v>
      </c>
    </row>
    <row r="11" spans="1:9" ht="20.25" customHeight="1" x14ac:dyDescent="0.25">
      <c r="A11" s="4">
        <v>9</v>
      </c>
      <c r="B11" s="11" t="s">
        <v>10</v>
      </c>
      <c r="C11" s="10"/>
      <c r="D11" s="14">
        <v>1177.1600000000001</v>
      </c>
      <c r="E11" s="14">
        <v>1844.09</v>
      </c>
      <c r="F11" s="14">
        <v>2554.9899999999998</v>
      </c>
      <c r="G11" s="14">
        <v>3350.73</v>
      </c>
      <c r="H11" s="14">
        <v>4206.1899999999996</v>
      </c>
      <c r="I11" s="14">
        <v>5129.82</v>
      </c>
    </row>
    <row r="12" spans="1:9" ht="51.75" customHeight="1" x14ac:dyDescent="0.25">
      <c r="A12" s="4">
        <v>10</v>
      </c>
      <c r="B12" s="8" t="s">
        <v>11</v>
      </c>
      <c r="C12" s="30" t="s">
        <v>12</v>
      </c>
      <c r="D12" s="30"/>
      <c r="E12" s="30"/>
      <c r="F12" s="30"/>
      <c r="G12" s="30"/>
      <c r="H12" s="30"/>
      <c r="I12" s="30"/>
    </row>
    <row r="13" spans="1:9" ht="45" x14ac:dyDescent="0.25">
      <c r="A13" s="4">
        <v>11</v>
      </c>
      <c r="B13" s="6" t="s">
        <v>13</v>
      </c>
      <c r="C13" s="15">
        <v>20778</v>
      </c>
      <c r="D13" s="15">
        <v>23935</v>
      </c>
      <c r="E13" s="15">
        <v>26269</v>
      </c>
      <c r="F13" s="15">
        <v>28938</v>
      </c>
      <c r="G13" s="15">
        <v>31470</v>
      </c>
      <c r="H13" s="15">
        <v>35145</v>
      </c>
      <c r="I13" s="15">
        <v>38031</v>
      </c>
    </row>
    <row r="14" spans="1:9" x14ac:dyDescent="0.25">
      <c r="A14" s="4">
        <v>12</v>
      </c>
      <c r="B14" s="9" t="s">
        <v>5</v>
      </c>
      <c r="C14" s="15">
        <v>6434</v>
      </c>
      <c r="D14" s="15">
        <v>6470</v>
      </c>
      <c r="E14" s="15">
        <v>6470</v>
      </c>
      <c r="F14" s="15">
        <v>6470</v>
      </c>
      <c r="G14" s="15">
        <v>6470</v>
      </c>
      <c r="H14" s="15">
        <v>6470</v>
      </c>
      <c r="I14" s="15">
        <v>6470</v>
      </c>
    </row>
    <row r="15" spans="1:9" x14ac:dyDescent="0.25">
      <c r="A15" s="4">
        <v>13</v>
      </c>
      <c r="B15" s="11" t="s">
        <v>14</v>
      </c>
      <c r="C15" s="12">
        <v>15106</v>
      </c>
      <c r="D15" s="12">
        <v>23935</v>
      </c>
      <c r="E15" s="12">
        <v>26269</v>
      </c>
      <c r="F15" s="12">
        <v>28938</v>
      </c>
      <c r="G15" s="12">
        <v>31470</v>
      </c>
      <c r="H15" s="12">
        <v>35145</v>
      </c>
      <c r="I15" s="12">
        <v>38031</v>
      </c>
    </row>
    <row r="16" spans="1:9" ht="45" x14ac:dyDescent="0.25">
      <c r="A16" s="4">
        <v>14</v>
      </c>
      <c r="B16" s="11" t="s">
        <v>15</v>
      </c>
      <c r="C16" s="16">
        <f>C15/C13*100</f>
        <v>72.701896236403883</v>
      </c>
      <c r="D16" s="16">
        <f t="shared" ref="D16:I16" si="2">D15/D13*100</f>
        <v>100</v>
      </c>
      <c r="E16" s="16">
        <f t="shared" si="2"/>
        <v>100</v>
      </c>
      <c r="F16" s="16">
        <f t="shared" si="2"/>
        <v>100</v>
      </c>
      <c r="G16" s="16">
        <f t="shared" si="2"/>
        <v>100</v>
      </c>
      <c r="H16" s="16">
        <f t="shared" si="2"/>
        <v>100</v>
      </c>
      <c r="I16" s="16">
        <f t="shared" si="2"/>
        <v>100</v>
      </c>
    </row>
    <row r="17" spans="1:9" ht="39" customHeight="1" x14ac:dyDescent="0.25">
      <c r="A17" s="4">
        <v>15</v>
      </c>
      <c r="B17" s="11" t="s">
        <v>8</v>
      </c>
      <c r="C17" s="13">
        <f t="shared" ref="C17:I17" si="3">C14*C15*1.302*12/1000000</f>
        <v>1518.5278704960001</v>
      </c>
      <c r="D17" s="13">
        <f t="shared" si="3"/>
        <v>2419.5240468000002</v>
      </c>
      <c r="E17" s="13">
        <f t="shared" si="3"/>
        <v>2655.4617583200002</v>
      </c>
      <c r="F17" s="13">
        <f t="shared" si="3"/>
        <v>2925.26370864</v>
      </c>
      <c r="G17" s="13">
        <f t="shared" si="3"/>
        <v>3181.2167016000003</v>
      </c>
      <c r="H17" s="13">
        <f t="shared" si="3"/>
        <v>3552.7124556000003</v>
      </c>
      <c r="I17" s="13">
        <f t="shared" si="3"/>
        <v>3844.4503456799998</v>
      </c>
    </row>
    <row r="18" spans="1:9" ht="39.75" customHeight="1" x14ac:dyDescent="0.25">
      <c r="A18" s="4">
        <v>16</v>
      </c>
      <c r="B18" s="11" t="s">
        <v>9</v>
      </c>
      <c r="C18" s="16"/>
      <c r="D18" s="14">
        <f>D17-C17</f>
        <v>900.99617630400007</v>
      </c>
      <c r="E18" s="14">
        <f>E17-C17</f>
        <v>1136.9338878240001</v>
      </c>
      <c r="F18" s="14">
        <f>F17-C17</f>
        <v>1406.7358381439999</v>
      </c>
      <c r="G18" s="14">
        <f>G17-C17</f>
        <v>1662.6888311040002</v>
      </c>
      <c r="H18" s="14">
        <f>H17-C17</f>
        <v>2034.1845851040002</v>
      </c>
      <c r="I18" s="14">
        <f>I17-C17</f>
        <v>2325.9224751839997</v>
      </c>
    </row>
    <row r="19" spans="1:9" ht="30" customHeight="1" x14ac:dyDescent="0.25">
      <c r="A19" s="4">
        <v>17</v>
      </c>
      <c r="B19" s="11" t="s">
        <v>10</v>
      </c>
      <c r="C19" s="16"/>
      <c r="D19" s="13">
        <v>877.97</v>
      </c>
      <c r="E19" s="16">
        <v>1113.9100000000001</v>
      </c>
      <c r="F19" s="16">
        <v>1383.71</v>
      </c>
      <c r="G19" s="16">
        <v>1639.67</v>
      </c>
      <c r="H19" s="16">
        <v>2011.16</v>
      </c>
      <c r="I19" s="16">
        <v>2302.9</v>
      </c>
    </row>
    <row r="20" spans="1:9" ht="39" customHeight="1" x14ac:dyDescent="0.25">
      <c r="A20" s="4">
        <v>18</v>
      </c>
      <c r="B20" s="8" t="s">
        <v>16</v>
      </c>
      <c r="C20" s="34" t="s">
        <v>17</v>
      </c>
      <c r="D20" s="35"/>
      <c r="E20" s="35"/>
      <c r="F20" s="35"/>
      <c r="G20" s="35"/>
      <c r="H20" s="35"/>
      <c r="I20" s="36"/>
    </row>
    <row r="21" spans="1:9" ht="45" customHeight="1" x14ac:dyDescent="0.25">
      <c r="A21" s="4">
        <v>19</v>
      </c>
      <c r="B21" s="6" t="s">
        <v>18</v>
      </c>
      <c r="C21" s="15">
        <v>27490</v>
      </c>
      <c r="D21" s="15">
        <v>31191.599999999999</v>
      </c>
      <c r="E21" s="15">
        <v>34904.400000000001</v>
      </c>
      <c r="F21" s="15">
        <v>38862</v>
      </c>
      <c r="G21" s="15">
        <v>43291.86</v>
      </c>
      <c r="H21" s="15">
        <v>48054.239999999998</v>
      </c>
      <c r="I21" s="15">
        <v>53196.06</v>
      </c>
    </row>
    <row r="22" spans="1:9" ht="18.75" customHeight="1" x14ac:dyDescent="0.25">
      <c r="A22" s="4">
        <v>20</v>
      </c>
      <c r="B22" s="9" t="s">
        <v>5</v>
      </c>
      <c r="C22" s="15">
        <v>2206</v>
      </c>
      <c r="D22" s="15">
        <v>2206.6799999999998</v>
      </c>
      <c r="E22" s="15">
        <v>2229</v>
      </c>
      <c r="F22" s="15">
        <v>2241</v>
      </c>
      <c r="G22" s="15">
        <v>2247</v>
      </c>
      <c r="H22" s="15">
        <v>2255</v>
      </c>
      <c r="I22" s="15">
        <v>2272</v>
      </c>
    </row>
    <row r="23" spans="1:9" ht="18.75" customHeight="1" x14ac:dyDescent="0.25">
      <c r="A23" s="4">
        <v>21</v>
      </c>
      <c r="B23" s="17" t="s">
        <v>6</v>
      </c>
      <c r="C23" s="12">
        <v>13246</v>
      </c>
      <c r="D23" s="12">
        <v>31192</v>
      </c>
      <c r="E23" s="12">
        <v>34904</v>
      </c>
      <c r="F23" s="12">
        <v>38862</v>
      </c>
      <c r="G23" s="12">
        <v>43292</v>
      </c>
      <c r="H23" s="12">
        <v>48054</v>
      </c>
      <c r="I23" s="12">
        <v>53196</v>
      </c>
    </row>
    <row r="24" spans="1:9" ht="29.25" customHeight="1" x14ac:dyDescent="0.25">
      <c r="A24" s="4">
        <v>22</v>
      </c>
      <c r="B24" s="11" t="s">
        <v>15</v>
      </c>
      <c r="C24" s="16">
        <f>C23/C21*100</f>
        <v>48.184794470716625</v>
      </c>
      <c r="D24" s="16">
        <f t="shared" ref="D24:I24" si="4">D23/D21*100</f>
        <v>100.00128239654266</v>
      </c>
      <c r="E24" s="16">
        <f t="shared" si="4"/>
        <v>99.998854012674627</v>
      </c>
      <c r="F24" s="16">
        <f t="shared" si="4"/>
        <v>100</v>
      </c>
      <c r="G24" s="16">
        <f t="shared" si="4"/>
        <v>100.00032338642878</v>
      </c>
      <c r="H24" s="16">
        <f t="shared" si="4"/>
        <v>99.999500564362279</v>
      </c>
      <c r="I24" s="16">
        <f t="shared" si="4"/>
        <v>99.999887209691849</v>
      </c>
    </row>
    <row r="25" spans="1:9" ht="29.25" customHeight="1" x14ac:dyDescent="0.25">
      <c r="A25" s="4">
        <v>23</v>
      </c>
      <c r="B25" s="11" t="s">
        <v>8</v>
      </c>
      <c r="C25" s="13">
        <f t="shared" ref="C25:I25" si="5">C22*C23*1.302*12/1000000</f>
        <v>456.54384182400003</v>
      </c>
      <c r="D25" s="13">
        <f t="shared" si="5"/>
        <v>1075.41183423744</v>
      </c>
      <c r="E25" s="13">
        <f t="shared" si="5"/>
        <v>1215.5630739839999</v>
      </c>
      <c r="F25" s="13">
        <f t="shared" si="5"/>
        <v>1360.6901290080002</v>
      </c>
      <c r="G25" s="13">
        <f t="shared" si="5"/>
        <v>1519.857785376</v>
      </c>
      <c r="H25" s="13">
        <f t="shared" si="5"/>
        <v>1693.04429448</v>
      </c>
      <c r="I25" s="13">
        <f t="shared" si="5"/>
        <v>1888.3371386880001</v>
      </c>
    </row>
    <row r="26" spans="1:9" ht="29.25" customHeight="1" x14ac:dyDescent="0.25">
      <c r="A26" s="4">
        <v>24</v>
      </c>
      <c r="B26" s="11" t="s">
        <v>9</v>
      </c>
      <c r="C26" s="16"/>
      <c r="D26" s="14">
        <f>D25-C25</f>
        <v>618.86799241343988</v>
      </c>
      <c r="E26" s="14">
        <f>E25-C25</f>
        <v>759.01923215999977</v>
      </c>
      <c r="F26" s="14">
        <f>F25-C25</f>
        <v>904.14628718400013</v>
      </c>
      <c r="G26" s="14">
        <f>G25-C25</f>
        <v>1063.313943552</v>
      </c>
      <c r="H26" s="14">
        <f>H25-C25</f>
        <v>1236.5004526559999</v>
      </c>
      <c r="I26" s="14">
        <f>I25-C25</f>
        <v>1431.793296864</v>
      </c>
    </row>
    <row r="27" spans="1:9" ht="29.25" customHeight="1" x14ac:dyDescent="0.25">
      <c r="A27" s="4">
        <v>25</v>
      </c>
      <c r="B27" s="11" t="s">
        <v>10</v>
      </c>
      <c r="C27" s="16"/>
      <c r="D27" s="13">
        <v>584.07000000000005</v>
      </c>
      <c r="E27" s="13">
        <v>724.55</v>
      </c>
      <c r="F27" s="13">
        <v>869.68</v>
      </c>
      <c r="G27" s="13">
        <v>1028.8499999999999</v>
      </c>
      <c r="H27" s="13">
        <v>1202.03</v>
      </c>
      <c r="I27" s="13">
        <v>1397.33</v>
      </c>
    </row>
    <row r="28" spans="1:9" ht="48" customHeight="1" x14ac:dyDescent="0.25">
      <c r="A28" s="4">
        <v>26</v>
      </c>
      <c r="B28" s="8" t="s">
        <v>19</v>
      </c>
      <c r="C28" s="30" t="s">
        <v>20</v>
      </c>
      <c r="D28" s="37"/>
      <c r="E28" s="37"/>
      <c r="F28" s="37"/>
      <c r="G28" s="37"/>
      <c r="H28" s="37"/>
      <c r="I28" s="37"/>
    </row>
    <row r="29" spans="1:9" ht="18" customHeight="1" x14ac:dyDescent="0.25">
      <c r="A29" s="4">
        <v>27</v>
      </c>
      <c r="B29" s="9" t="s">
        <v>5</v>
      </c>
      <c r="C29" s="18">
        <v>2187</v>
      </c>
      <c r="D29" s="18">
        <v>2200</v>
      </c>
      <c r="E29" s="18">
        <v>2215</v>
      </c>
      <c r="F29" s="18">
        <v>2215</v>
      </c>
      <c r="G29" s="18">
        <v>2215</v>
      </c>
      <c r="H29" s="18">
        <v>2215</v>
      </c>
      <c r="I29" s="18">
        <v>2215</v>
      </c>
    </row>
    <row r="30" spans="1:9" x14ac:dyDescent="0.25">
      <c r="A30" s="4">
        <v>28</v>
      </c>
      <c r="B30" s="11" t="s">
        <v>21</v>
      </c>
      <c r="C30" s="19">
        <v>24338</v>
      </c>
      <c r="D30" s="19">
        <v>27016</v>
      </c>
      <c r="E30" s="19">
        <v>29034</v>
      </c>
      <c r="F30" s="19">
        <v>30966</v>
      </c>
      <c r="G30" s="19">
        <v>36521</v>
      </c>
      <c r="H30" s="19">
        <v>42925</v>
      </c>
      <c r="I30" s="19">
        <v>52153</v>
      </c>
    </row>
    <row r="31" spans="1:9" ht="30" x14ac:dyDescent="0.25">
      <c r="A31" s="4">
        <v>29</v>
      </c>
      <c r="B31" s="11" t="s">
        <v>7</v>
      </c>
      <c r="C31" s="16">
        <f t="shared" ref="C31:I31" si="6">C30/C$4*100</f>
        <v>88.824817518248182</v>
      </c>
      <c r="D31" s="16">
        <f t="shared" si="6"/>
        <v>88.345323741007192</v>
      </c>
      <c r="E31" s="16">
        <f t="shared" si="6"/>
        <v>84.845119812974872</v>
      </c>
      <c r="F31" s="16">
        <f t="shared" si="6"/>
        <v>81.275590551181097</v>
      </c>
      <c r="G31" s="16">
        <f t="shared" si="6"/>
        <v>86.047169144499676</v>
      </c>
      <c r="H31" s="16">
        <f t="shared" si="6"/>
        <v>91.112667685515376</v>
      </c>
      <c r="I31" s="16">
        <f t="shared" si="6"/>
        <v>100</v>
      </c>
    </row>
    <row r="32" spans="1:9" ht="30" x14ac:dyDescent="0.25">
      <c r="A32" s="4">
        <v>30</v>
      </c>
      <c r="B32" s="11" t="s">
        <v>8</v>
      </c>
      <c r="C32" s="13">
        <f t="shared" ref="C32:I32" si="7">C29*C30*1.302*12/1000000</f>
        <v>831.62186654399989</v>
      </c>
      <c r="D32" s="13">
        <f t="shared" si="7"/>
        <v>928.61556480000002</v>
      </c>
      <c r="E32" s="13">
        <f t="shared" si="7"/>
        <v>1004.7842834400001</v>
      </c>
      <c r="F32" s="13">
        <f t="shared" si="7"/>
        <v>1071.6453165600001</v>
      </c>
      <c r="G32" s="13">
        <f t="shared" si="7"/>
        <v>1263.8880903600002</v>
      </c>
      <c r="H32" s="13">
        <f t="shared" si="7"/>
        <v>1485.5123430000001</v>
      </c>
      <c r="I32" s="13">
        <f t="shared" si="7"/>
        <v>1804.8672154799999</v>
      </c>
    </row>
    <row r="33" spans="1:9" ht="30" x14ac:dyDescent="0.25">
      <c r="A33" s="4">
        <v>31</v>
      </c>
      <c r="B33" s="11" t="s">
        <v>9</v>
      </c>
      <c r="C33" s="20"/>
      <c r="D33" s="20">
        <f>D32-C32</f>
        <v>96.99369825600013</v>
      </c>
      <c r="E33" s="20">
        <f>E32-C32</f>
        <v>173.1624168960002</v>
      </c>
      <c r="F33" s="20">
        <f>F32-C32</f>
        <v>240.0234500160002</v>
      </c>
      <c r="G33" s="20">
        <f>G32-C32</f>
        <v>432.26622381600032</v>
      </c>
      <c r="H33" s="20">
        <f>H32-C32</f>
        <v>653.89047645600021</v>
      </c>
      <c r="I33" s="20">
        <f>I32-C32</f>
        <v>973.24534893600003</v>
      </c>
    </row>
    <row r="34" spans="1:9" ht="28.5" customHeight="1" x14ac:dyDescent="0.25">
      <c r="A34" s="4">
        <v>32</v>
      </c>
      <c r="B34" s="11" t="s">
        <v>10</v>
      </c>
      <c r="C34" s="16"/>
      <c r="D34" s="20">
        <v>52.76</v>
      </c>
      <c r="E34" s="20">
        <v>103.14</v>
      </c>
      <c r="F34" s="20">
        <v>153.24</v>
      </c>
      <c r="G34" s="20">
        <v>290.99</v>
      </c>
      <c r="H34" s="20">
        <v>448.57</v>
      </c>
      <c r="I34" s="20">
        <v>681.17</v>
      </c>
    </row>
    <row r="35" spans="1:9" ht="36" customHeight="1" x14ac:dyDescent="0.25">
      <c r="A35" s="4">
        <v>33</v>
      </c>
      <c r="B35" s="8" t="s">
        <v>22</v>
      </c>
      <c r="C35" s="30" t="s">
        <v>23</v>
      </c>
      <c r="D35" s="37"/>
      <c r="E35" s="37"/>
      <c r="F35" s="37"/>
      <c r="G35" s="37"/>
      <c r="H35" s="37"/>
      <c r="I35" s="37"/>
    </row>
    <row r="36" spans="1:9" ht="23.25" customHeight="1" x14ac:dyDescent="0.25">
      <c r="A36" s="4">
        <v>34</v>
      </c>
      <c r="B36" s="9" t="s">
        <v>5</v>
      </c>
      <c r="C36" s="18">
        <v>6894</v>
      </c>
      <c r="D36" s="18">
        <v>6894</v>
      </c>
      <c r="E36" s="18">
        <v>7287</v>
      </c>
      <c r="F36" s="18">
        <v>7287</v>
      </c>
      <c r="G36" s="18">
        <v>7287</v>
      </c>
      <c r="H36" s="18">
        <v>7287</v>
      </c>
      <c r="I36" s="18">
        <v>7287</v>
      </c>
    </row>
    <row r="37" spans="1:9" x14ac:dyDescent="0.25">
      <c r="A37" s="4">
        <v>35</v>
      </c>
      <c r="B37" s="11" t="s">
        <v>21</v>
      </c>
      <c r="C37" s="19">
        <v>12631</v>
      </c>
      <c r="D37" s="19">
        <v>16136</v>
      </c>
      <c r="E37" s="19">
        <v>20615</v>
      </c>
      <c r="F37" s="19">
        <v>26371</v>
      </c>
      <c r="G37" s="19">
        <v>33774</v>
      </c>
      <c r="H37" s="19">
        <v>43298</v>
      </c>
      <c r="I37" s="19">
        <v>52153</v>
      </c>
    </row>
    <row r="38" spans="1:9" ht="30" x14ac:dyDescent="0.25">
      <c r="A38" s="4">
        <v>36</v>
      </c>
      <c r="B38" s="11" t="s">
        <v>7</v>
      </c>
      <c r="C38" s="21">
        <f t="shared" ref="C38:I38" si="8">C37/C4*100</f>
        <v>46.098540145985403</v>
      </c>
      <c r="D38" s="21">
        <f t="shared" si="8"/>
        <v>52.766514061478084</v>
      </c>
      <c r="E38" s="21">
        <f t="shared" si="8"/>
        <v>60.242548217416712</v>
      </c>
      <c r="F38" s="21">
        <f t="shared" si="8"/>
        <v>69.215223097112869</v>
      </c>
      <c r="G38" s="21">
        <f t="shared" si="8"/>
        <v>79.574959357255608</v>
      </c>
      <c r="H38" s="21">
        <f t="shared" si="8"/>
        <v>91.904398030225849</v>
      </c>
      <c r="I38" s="21">
        <f t="shared" si="8"/>
        <v>100</v>
      </c>
    </row>
    <row r="39" spans="1:9" ht="30" x14ac:dyDescent="0.25">
      <c r="A39" s="4">
        <v>37</v>
      </c>
      <c r="B39" s="11" t="s">
        <v>8</v>
      </c>
      <c r="C39" s="13">
        <f t="shared" ref="C39:I39" si="9">C36*C37*1.302*12/1000000</f>
        <v>1360.5084531360001</v>
      </c>
      <c r="D39" s="13">
        <f t="shared" si="9"/>
        <v>1738.0385084159998</v>
      </c>
      <c r="E39" s="13">
        <f t="shared" si="9"/>
        <v>2347.0607941200005</v>
      </c>
      <c r="F39" s="13">
        <f t="shared" si="9"/>
        <v>3002.3934126480003</v>
      </c>
      <c r="G39" s="13">
        <f t="shared" si="9"/>
        <v>3845.2404201119998</v>
      </c>
      <c r="H39" s="13">
        <f t="shared" si="9"/>
        <v>4929.5677062240002</v>
      </c>
      <c r="I39" s="13">
        <f t="shared" si="9"/>
        <v>5937.7279454640011</v>
      </c>
    </row>
    <row r="40" spans="1:9" ht="30" x14ac:dyDescent="0.25">
      <c r="A40" s="4">
        <v>38</v>
      </c>
      <c r="B40" s="11" t="s">
        <v>9</v>
      </c>
      <c r="C40" s="21"/>
      <c r="D40" s="22">
        <f>D39-C39</f>
        <v>377.53005527999971</v>
      </c>
      <c r="E40" s="22">
        <f>E39-C39</f>
        <v>986.55234098400047</v>
      </c>
      <c r="F40" s="22">
        <f>F39-C39</f>
        <v>1641.8849595120003</v>
      </c>
      <c r="G40" s="22">
        <f>G39-C39</f>
        <v>2484.731966976</v>
      </c>
      <c r="H40" s="22">
        <f>H39-C39</f>
        <v>3569.0592530880003</v>
      </c>
      <c r="I40" s="22">
        <f>I39-C39</f>
        <v>4577.2194923280013</v>
      </c>
    </row>
    <row r="41" spans="1:9" ht="27.75" customHeight="1" x14ac:dyDescent="0.25">
      <c r="A41" s="4">
        <v>39</v>
      </c>
      <c r="B41" s="11" t="s">
        <v>10</v>
      </c>
      <c r="C41" s="21"/>
      <c r="D41" s="21">
        <v>360.75</v>
      </c>
      <c r="E41" s="21">
        <v>904.65</v>
      </c>
      <c r="F41" s="21">
        <v>1539.99</v>
      </c>
      <c r="G41" s="21">
        <v>2329.06</v>
      </c>
      <c r="H41" s="21">
        <v>3326.29</v>
      </c>
      <c r="I41" s="21">
        <v>4224.42</v>
      </c>
    </row>
    <row r="42" spans="1:9" ht="81" customHeight="1" x14ac:dyDescent="0.25">
      <c r="A42" s="4">
        <v>40</v>
      </c>
      <c r="B42" s="8" t="s">
        <v>24</v>
      </c>
      <c r="C42" s="30" t="s">
        <v>25</v>
      </c>
      <c r="D42" s="30"/>
      <c r="E42" s="30"/>
      <c r="F42" s="30"/>
      <c r="G42" s="30"/>
      <c r="H42" s="30"/>
      <c r="I42" s="30"/>
    </row>
    <row r="43" spans="1:9" ht="22.5" customHeight="1" x14ac:dyDescent="0.25">
      <c r="A43" s="4">
        <v>41</v>
      </c>
      <c r="B43" s="9" t="s">
        <v>5</v>
      </c>
      <c r="C43" s="23">
        <v>7098</v>
      </c>
      <c r="D43" s="23">
        <v>7118</v>
      </c>
      <c r="E43" s="23">
        <v>7138</v>
      </c>
      <c r="F43" s="23">
        <v>7158</v>
      </c>
      <c r="G43" s="23">
        <v>7158</v>
      </c>
      <c r="H43" s="23">
        <v>7158</v>
      </c>
      <c r="I43" s="23">
        <v>7158</v>
      </c>
    </row>
    <row r="44" spans="1:9" ht="30" x14ac:dyDescent="0.25">
      <c r="A44" s="4">
        <v>42</v>
      </c>
      <c r="B44" s="11" t="s">
        <v>26</v>
      </c>
      <c r="C44" s="19">
        <v>33021</v>
      </c>
      <c r="D44" s="19">
        <v>37500</v>
      </c>
      <c r="E44" s="19">
        <v>47607</v>
      </c>
      <c r="F44" s="19">
        <v>57204</v>
      </c>
      <c r="G44" s="19">
        <v>68745</v>
      </c>
      <c r="H44" s="19">
        <v>84001</v>
      </c>
      <c r="I44" s="19">
        <v>104306</v>
      </c>
    </row>
    <row r="45" spans="1:9" ht="30" x14ac:dyDescent="0.25">
      <c r="A45" s="4">
        <v>43</v>
      </c>
      <c r="B45" s="11" t="s">
        <v>7</v>
      </c>
      <c r="C45" s="16">
        <f t="shared" ref="C45:I45" si="10">C44/C$4*100</f>
        <v>120.51459854014598</v>
      </c>
      <c r="D45" s="16">
        <f>D44/D$4*100</f>
        <v>122.62916939175932</v>
      </c>
      <c r="E45" s="16">
        <f t="shared" si="10"/>
        <v>139.12039742840446</v>
      </c>
      <c r="F45" s="16">
        <f t="shared" si="10"/>
        <v>150.14173228346456</v>
      </c>
      <c r="G45" s="16">
        <f t="shared" si="10"/>
        <v>161.97017175977194</v>
      </c>
      <c r="H45" s="16">
        <f t="shared" si="10"/>
        <v>178.30064527084394</v>
      </c>
      <c r="I45" s="16">
        <f t="shared" si="10"/>
        <v>200</v>
      </c>
    </row>
    <row r="46" spans="1:9" ht="30" x14ac:dyDescent="0.25">
      <c r="A46" s="4">
        <v>44</v>
      </c>
      <c r="B46" s="11" t="s">
        <v>8</v>
      </c>
      <c r="C46" s="13">
        <f t="shared" ref="C46:I46" si="11">C43*C44*1.302*12/1000000</f>
        <v>3662.0008981920005</v>
      </c>
      <c r="D46" s="13">
        <f t="shared" si="11"/>
        <v>4170.4362000000001</v>
      </c>
      <c r="E46" s="13">
        <f t="shared" si="11"/>
        <v>5309.3283999840005</v>
      </c>
      <c r="F46" s="13">
        <f t="shared" si="11"/>
        <v>6397.5004087679999</v>
      </c>
      <c r="G46" s="13">
        <f t="shared" si="11"/>
        <v>7688.206517040001</v>
      </c>
      <c r="H46" s="13">
        <f t="shared" si="11"/>
        <v>9394.3855645920012</v>
      </c>
      <c r="I46" s="13">
        <f t="shared" si="11"/>
        <v>11665.227565152001</v>
      </c>
    </row>
    <row r="47" spans="1:9" ht="30" x14ac:dyDescent="0.25">
      <c r="A47" s="4">
        <v>45</v>
      </c>
      <c r="B47" s="11" t="s">
        <v>9</v>
      </c>
      <c r="C47" s="21"/>
      <c r="D47" s="22">
        <f>D46-C46</f>
        <v>508.43530180799962</v>
      </c>
      <c r="E47" s="22">
        <f>E46-C46</f>
        <v>1647.327501792</v>
      </c>
      <c r="F47" s="22">
        <f>F46-C46</f>
        <v>2735.4995105759995</v>
      </c>
      <c r="G47" s="22">
        <f>G46-C46</f>
        <v>4026.2056188480005</v>
      </c>
      <c r="H47" s="22">
        <f>H46-C46</f>
        <v>5732.3846664000012</v>
      </c>
      <c r="I47" s="22">
        <f>I46-C46</f>
        <v>8003.2266669600012</v>
      </c>
    </row>
    <row r="48" spans="1:9" ht="30" x14ac:dyDescent="0.25">
      <c r="A48" s="4">
        <v>46</v>
      </c>
      <c r="B48" s="11" t="s">
        <v>10</v>
      </c>
      <c r="C48" s="16"/>
      <c r="D48" s="13">
        <v>311.76</v>
      </c>
      <c r="E48" s="16">
        <v>408.37</v>
      </c>
      <c r="F48" s="16">
        <v>682.29</v>
      </c>
      <c r="G48" s="16">
        <v>1009.47</v>
      </c>
      <c r="H48" s="16">
        <v>1443.74</v>
      </c>
      <c r="I48" s="16">
        <v>2023.31</v>
      </c>
    </row>
    <row r="49" spans="1:9" ht="48.75" customHeight="1" x14ac:dyDescent="0.25">
      <c r="A49" s="4">
        <v>47</v>
      </c>
      <c r="B49" s="8" t="s">
        <v>27</v>
      </c>
      <c r="C49" s="30" t="s">
        <v>28</v>
      </c>
      <c r="D49" s="30"/>
      <c r="E49" s="30"/>
      <c r="F49" s="30"/>
      <c r="G49" s="30"/>
      <c r="H49" s="30"/>
      <c r="I49" s="30"/>
    </row>
    <row r="50" spans="1:9" ht="20.25" customHeight="1" x14ac:dyDescent="0.25">
      <c r="A50" s="4">
        <v>48</v>
      </c>
      <c r="B50" s="9" t="s">
        <v>5</v>
      </c>
      <c r="C50" s="23">
        <v>13228</v>
      </c>
      <c r="D50" s="23">
        <v>13248</v>
      </c>
      <c r="E50" s="23">
        <v>13248</v>
      </c>
      <c r="F50" s="23">
        <v>13248</v>
      </c>
      <c r="G50" s="23">
        <v>13248</v>
      </c>
      <c r="H50" s="23">
        <v>13248</v>
      </c>
      <c r="I50" s="23">
        <v>13248</v>
      </c>
    </row>
    <row r="51" spans="1:9" x14ac:dyDescent="0.25">
      <c r="A51" s="4">
        <v>49</v>
      </c>
      <c r="B51" s="11" t="s">
        <v>21</v>
      </c>
      <c r="C51" s="19">
        <v>19750</v>
      </c>
      <c r="D51" s="19">
        <v>22945</v>
      </c>
      <c r="E51" s="19">
        <v>25218</v>
      </c>
      <c r="F51" s="19">
        <v>29084</v>
      </c>
      <c r="G51" s="19">
        <v>33549</v>
      </c>
      <c r="H51" s="19">
        <v>38711</v>
      </c>
      <c r="I51" s="19">
        <v>52153</v>
      </c>
    </row>
    <row r="52" spans="1:9" ht="30" x14ac:dyDescent="0.25">
      <c r="A52" s="4">
        <v>50</v>
      </c>
      <c r="B52" s="11" t="s">
        <v>7</v>
      </c>
      <c r="C52" s="16">
        <f t="shared" ref="C52:I52" si="12">C51/C$4*100</f>
        <v>72.080291970802918</v>
      </c>
      <c r="D52" s="16">
        <f t="shared" si="12"/>
        <v>75.03270111183781</v>
      </c>
      <c r="E52" s="16">
        <f t="shared" si="12"/>
        <v>73.693746347165401</v>
      </c>
      <c r="F52" s="16">
        <f t="shared" si="12"/>
        <v>76.335958005249353</v>
      </c>
      <c r="G52" s="16">
        <f t="shared" si="12"/>
        <v>79.044836604387058</v>
      </c>
      <c r="H52" s="16">
        <f t="shared" si="12"/>
        <v>82.168025131601283</v>
      </c>
      <c r="I52" s="16">
        <f t="shared" si="12"/>
        <v>100</v>
      </c>
    </row>
    <row r="53" spans="1:9" ht="30" x14ac:dyDescent="0.25">
      <c r="A53" s="4">
        <v>51</v>
      </c>
      <c r="B53" s="11" t="s">
        <v>8</v>
      </c>
      <c r="C53" s="13">
        <f t="shared" ref="C53:I53" si="13">C50*C51*1.302*12/1000000</f>
        <v>4081.8168719999999</v>
      </c>
      <c r="D53" s="13">
        <f t="shared" si="13"/>
        <v>4749.3110246400001</v>
      </c>
      <c r="E53" s="13">
        <f t="shared" si="13"/>
        <v>5219.7919119359995</v>
      </c>
      <c r="F53" s="13">
        <f t="shared" si="13"/>
        <v>6020.0026951680002</v>
      </c>
      <c r="G53" s="13">
        <f t="shared" si="13"/>
        <v>6944.1985428480002</v>
      </c>
      <c r="H53" s="13">
        <f t="shared" si="13"/>
        <v>8012.664156672</v>
      </c>
      <c r="I53" s="13">
        <f t="shared" si="13"/>
        <v>10794.980077056</v>
      </c>
    </row>
    <row r="54" spans="1:9" ht="30" x14ac:dyDescent="0.25">
      <c r="A54" s="4">
        <v>52</v>
      </c>
      <c r="B54" s="11" t="s">
        <v>9</v>
      </c>
      <c r="C54" s="16"/>
      <c r="D54" s="22">
        <f>D53-C53</f>
        <v>667.49415264000027</v>
      </c>
      <c r="E54" s="22">
        <f>E53-C53</f>
        <v>1137.9750399359996</v>
      </c>
      <c r="F54" s="22">
        <f>F53-C53</f>
        <v>1938.1858231680003</v>
      </c>
      <c r="G54" s="22">
        <f>G53-C53</f>
        <v>2862.3816708480003</v>
      </c>
      <c r="H54" s="22">
        <f>H53-C53</f>
        <v>3930.8472846720001</v>
      </c>
      <c r="I54" s="22">
        <f>I53-C53</f>
        <v>6713.1632050560002</v>
      </c>
    </row>
    <row r="55" spans="1:9" ht="16.5" customHeight="1" x14ac:dyDescent="0.25">
      <c r="A55" s="4">
        <v>53</v>
      </c>
      <c r="B55" s="11" t="s">
        <v>10</v>
      </c>
      <c r="C55" s="16"/>
      <c r="D55" s="22">
        <v>458.64</v>
      </c>
      <c r="E55" s="22">
        <v>381.28</v>
      </c>
      <c r="F55" s="22">
        <v>651.22</v>
      </c>
      <c r="G55" s="22">
        <v>965.93</v>
      </c>
      <c r="H55" s="22">
        <v>1333.18</v>
      </c>
      <c r="I55" s="22">
        <v>2218.19</v>
      </c>
    </row>
    <row r="56" spans="1:9" ht="42.75" x14ac:dyDescent="0.25">
      <c r="A56" s="4">
        <v>54</v>
      </c>
      <c r="B56" s="8" t="s">
        <v>29</v>
      </c>
      <c r="C56" s="30" t="s">
        <v>30</v>
      </c>
      <c r="D56" s="30"/>
      <c r="E56" s="30"/>
      <c r="F56" s="30"/>
      <c r="G56" s="30"/>
      <c r="H56" s="30"/>
      <c r="I56" s="30"/>
    </row>
    <row r="57" spans="1:9" x14ac:dyDescent="0.25">
      <c r="A57" s="4">
        <v>55</v>
      </c>
      <c r="B57" s="9" t="s">
        <v>5</v>
      </c>
      <c r="C57" s="23">
        <v>8083</v>
      </c>
      <c r="D57" s="23">
        <v>8093</v>
      </c>
      <c r="E57" s="23">
        <v>8103</v>
      </c>
      <c r="F57" s="23">
        <v>8153</v>
      </c>
      <c r="G57" s="23">
        <v>8203</v>
      </c>
      <c r="H57" s="23">
        <v>8203</v>
      </c>
      <c r="I57" s="23">
        <v>8203</v>
      </c>
    </row>
    <row r="58" spans="1:9" ht="30" x14ac:dyDescent="0.25">
      <c r="A58" s="4">
        <v>56</v>
      </c>
      <c r="B58" s="11" t="s">
        <v>26</v>
      </c>
      <c r="C58" s="19">
        <v>10960</v>
      </c>
      <c r="D58" s="19">
        <v>13152</v>
      </c>
      <c r="E58" s="19">
        <v>15694</v>
      </c>
      <c r="F58" s="19">
        <v>21186</v>
      </c>
      <c r="G58" s="19">
        <v>28601</v>
      </c>
      <c r="H58" s="19">
        <v>38612</v>
      </c>
      <c r="I58" s="19">
        <v>52153</v>
      </c>
    </row>
    <row r="59" spans="1:9" ht="30" x14ac:dyDescent="0.25">
      <c r="A59" s="4">
        <v>57</v>
      </c>
      <c r="B59" s="11" t="s">
        <v>7</v>
      </c>
      <c r="C59" s="16">
        <f t="shared" ref="C59:I59" si="14">C58/C$4*100</f>
        <v>40</v>
      </c>
      <c r="D59" s="16">
        <f t="shared" si="14"/>
        <v>43.008502289077825</v>
      </c>
      <c r="E59" s="16">
        <f t="shared" si="14"/>
        <v>45.862068965517238</v>
      </c>
      <c r="F59" s="16">
        <f t="shared" si="14"/>
        <v>55.606299212598422</v>
      </c>
      <c r="G59" s="16">
        <f t="shared" si="14"/>
        <v>67.386848243526615</v>
      </c>
      <c r="H59" s="16">
        <f t="shared" si="14"/>
        <v>81.957887587026661</v>
      </c>
      <c r="I59" s="16">
        <f t="shared" si="14"/>
        <v>100</v>
      </c>
    </row>
    <row r="60" spans="1:9" ht="30" x14ac:dyDescent="0.25">
      <c r="A60" s="4">
        <v>58</v>
      </c>
      <c r="B60" s="11" t="s">
        <v>8</v>
      </c>
      <c r="C60" s="13">
        <f t="shared" ref="C60:I60" si="15">C57*C58*1.302*12/1000000</f>
        <v>1384.1251603199998</v>
      </c>
      <c r="D60" s="13">
        <f t="shared" si="15"/>
        <v>1663.0050608639999</v>
      </c>
      <c r="E60" s="13">
        <f t="shared" si="15"/>
        <v>1986.8803627680002</v>
      </c>
      <c r="F60" s="13">
        <f t="shared" si="15"/>
        <v>2698.7250517920002</v>
      </c>
      <c r="G60" s="13">
        <f t="shared" si="15"/>
        <v>3665.609182872</v>
      </c>
      <c r="H60" s="13">
        <f t="shared" si="15"/>
        <v>4948.6557032640003</v>
      </c>
      <c r="I60" s="13">
        <f t="shared" si="15"/>
        <v>6684.1199858160007</v>
      </c>
    </row>
    <row r="61" spans="1:9" ht="30" x14ac:dyDescent="0.25">
      <c r="A61" s="4">
        <v>59</v>
      </c>
      <c r="B61" s="11" t="s">
        <v>9</v>
      </c>
      <c r="C61" s="16"/>
      <c r="D61" s="22">
        <f>D60-C60</f>
        <v>278.87990054400007</v>
      </c>
      <c r="E61" s="22">
        <f>E60-C60</f>
        <v>602.75520244800032</v>
      </c>
      <c r="F61" s="22">
        <f>F60-C60</f>
        <v>1314.5998914720003</v>
      </c>
      <c r="G61" s="22">
        <f>G60-C60</f>
        <v>2281.4840225520002</v>
      </c>
      <c r="H61" s="22">
        <f>H60-C60</f>
        <v>3564.5305429440004</v>
      </c>
      <c r="I61" s="22">
        <f>I60-C60</f>
        <v>5299.9948254960009</v>
      </c>
    </row>
    <row r="62" spans="1:9" ht="17.25" customHeight="1" x14ac:dyDescent="0.25">
      <c r="A62" s="4">
        <v>60</v>
      </c>
      <c r="B62" s="11" t="s">
        <v>10</v>
      </c>
      <c r="C62" s="16"/>
      <c r="D62" s="13">
        <v>226.58</v>
      </c>
      <c r="E62" s="13">
        <v>242.22</v>
      </c>
      <c r="F62" s="13">
        <v>507.86</v>
      </c>
      <c r="G62" s="13">
        <v>868.19</v>
      </c>
      <c r="H62" s="13">
        <v>1347.97</v>
      </c>
      <c r="I62" s="13">
        <v>1989.19</v>
      </c>
    </row>
    <row r="63" spans="1:9" ht="33.75" customHeight="1" x14ac:dyDescent="0.25">
      <c r="A63" s="4">
        <v>61</v>
      </c>
      <c r="B63" s="8" t="s">
        <v>31</v>
      </c>
      <c r="C63" s="30" t="s">
        <v>32</v>
      </c>
      <c r="D63" s="30"/>
      <c r="E63" s="30"/>
      <c r="F63" s="30"/>
      <c r="G63" s="30"/>
      <c r="H63" s="30"/>
      <c r="I63" s="30"/>
    </row>
    <row r="64" spans="1:9" ht="17.25" customHeight="1" x14ac:dyDescent="0.25">
      <c r="A64" s="4">
        <v>62</v>
      </c>
      <c r="B64" s="9" t="s">
        <v>5</v>
      </c>
      <c r="C64" s="23">
        <f>C67/C65/1.302/12*1000000</f>
        <v>1163.0000000000002</v>
      </c>
      <c r="D64" s="23">
        <f t="shared" ref="D64:I64" si="16">D67/D65/1.302/12*1000000</f>
        <v>1163.0000000000002</v>
      </c>
      <c r="E64" s="23">
        <f t="shared" si="16"/>
        <v>1162.9999999999998</v>
      </c>
      <c r="F64" s="23">
        <f t="shared" si="16"/>
        <v>1162.9999999999998</v>
      </c>
      <c r="G64" s="23">
        <f t="shared" si="16"/>
        <v>1163.0000000000002</v>
      </c>
      <c r="H64" s="23">
        <f t="shared" si="16"/>
        <v>1162.9999999999998</v>
      </c>
      <c r="I64" s="23">
        <f t="shared" si="16"/>
        <v>1162.9999999999998</v>
      </c>
    </row>
    <row r="65" spans="1:9" x14ac:dyDescent="0.25">
      <c r="A65" s="4">
        <v>63</v>
      </c>
      <c r="B65" s="11" t="s">
        <v>21</v>
      </c>
      <c r="C65" s="12">
        <v>9992.2099856692457</v>
      </c>
      <c r="D65" s="12">
        <v>11988.770555460018</v>
      </c>
      <c r="E65" s="12">
        <v>14384.455096474638</v>
      </c>
      <c r="F65" s="12">
        <v>19416.115402648331</v>
      </c>
      <c r="G65" s="12">
        <v>26209.102321320723</v>
      </c>
      <c r="H65" s="12">
        <v>36687.233952305418</v>
      </c>
      <c r="I65" s="12">
        <v>52153</v>
      </c>
    </row>
    <row r="66" spans="1:9" ht="30" x14ac:dyDescent="0.25">
      <c r="A66" s="4">
        <v>64</v>
      </c>
      <c r="B66" s="11" t="s">
        <v>7</v>
      </c>
      <c r="C66" s="16">
        <f t="shared" ref="C66:I66" si="17">C65/C$4*100</f>
        <v>36.467919655727179</v>
      </c>
      <c r="D66" s="16">
        <f t="shared" si="17"/>
        <v>39.204612673185146</v>
      </c>
      <c r="E66" s="16">
        <f t="shared" si="17"/>
        <v>42.035228218803731</v>
      </c>
      <c r="F66" s="16">
        <f t="shared" si="17"/>
        <v>50.960932815349949</v>
      </c>
      <c r="G66" s="16">
        <f t="shared" si="17"/>
        <v>61.751295434631679</v>
      </c>
      <c r="H66" s="16">
        <f t="shared" si="17"/>
        <v>77.872376363358427</v>
      </c>
      <c r="I66" s="16">
        <f t="shared" si="17"/>
        <v>100</v>
      </c>
    </row>
    <row r="67" spans="1:9" ht="30" x14ac:dyDescent="0.25">
      <c r="A67" s="4">
        <v>65</v>
      </c>
      <c r="B67" s="11" t="s">
        <v>8</v>
      </c>
      <c r="C67" s="13">
        <v>181.56556989312003</v>
      </c>
      <c r="D67" s="16">
        <v>217.84449699734404</v>
      </c>
      <c r="E67" s="16">
        <v>261.37579083497286</v>
      </c>
      <c r="F67" s="16">
        <v>352.80464114028683</v>
      </c>
      <c r="G67" s="16">
        <v>476.23805005925033</v>
      </c>
      <c r="H67" s="16">
        <v>666.6331622239635</v>
      </c>
      <c r="I67" s="16">
        <v>947.65714293600001</v>
      </c>
    </row>
    <row r="68" spans="1:9" ht="30" x14ac:dyDescent="0.25">
      <c r="A68" s="4">
        <v>66</v>
      </c>
      <c r="B68" s="11" t="s">
        <v>9</v>
      </c>
      <c r="C68" s="16"/>
      <c r="D68" s="16">
        <f>D67-C67</f>
        <v>36.27892710422401</v>
      </c>
      <c r="E68" s="16">
        <f>E67-C67</f>
        <v>79.810220941852833</v>
      </c>
      <c r="F68" s="16">
        <f>F67-C67</f>
        <v>171.23907124716681</v>
      </c>
      <c r="G68" s="16">
        <f>G67-C67</f>
        <v>294.6724801661303</v>
      </c>
      <c r="H68" s="16">
        <f>H67-C67</f>
        <v>485.06759233084347</v>
      </c>
      <c r="I68" s="16">
        <f>I67-C67</f>
        <v>766.09157304287999</v>
      </c>
    </row>
    <row r="69" spans="1:9" ht="29.25" customHeight="1" x14ac:dyDescent="0.25">
      <c r="A69" s="4">
        <v>67</v>
      </c>
      <c r="B69" s="11" t="s">
        <v>10</v>
      </c>
      <c r="C69" s="16"/>
      <c r="D69" s="16">
        <v>35.89</v>
      </c>
      <c r="E69" s="16">
        <v>78.900000000000006</v>
      </c>
      <c r="F69" s="16">
        <v>169.68</v>
      </c>
      <c r="G69" s="16">
        <v>292.2</v>
      </c>
      <c r="H69" s="16">
        <v>481.55</v>
      </c>
      <c r="I69" s="16">
        <v>762.18</v>
      </c>
    </row>
    <row r="70" spans="1:9" ht="34.5" customHeight="1" x14ac:dyDescent="0.25">
      <c r="A70" s="4">
        <v>68</v>
      </c>
      <c r="B70" s="8" t="s">
        <v>33</v>
      </c>
      <c r="C70" s="30" t="s">
        <v>32</v>
      </c>
      <c r="D70" s="30"/>
      <c r="E70" s="30"/>
      <c r="F70" s="30"/>
      <c r="G70" s="30"/>
      <c r="H70" s="30"/>
      <c r="I70" s="30"/>
    </row>
    <row r="71" spans="1:9" ht="20.25" customHeight="1" x14ac:dyDescent="0.25">
      <c r="A71" s="4">
        <v>69</v>
      </c>
      <c r="B71" s="9" t="s">
        <v>5</v>
      </c>
      <c r="C71" s="24">
        <v>49.4</v>
      </c>
      <c r="D71" s="24">
        <v>48.5</v>
      </c>
      <c r="E71" s="25">
        <v>55</v>
      </c>
      <c r="F71" s="25">
        <v>56</v>
      </c>
      <c r="G71" s="25">
        <v>57</v>
      </c>
      <c r="H71" s="25">
        <v>59</v>
      </c>
      <c r="I71" s="25">
        <v>60</v>
      </c>
    </row>
    <row r="72" spans="1:9" x14ac:dyDescent="0.25">
      <c r="A72" s="4">
        <v>70</v>
      </c>
      <c r="B72" s="11" t="s">
        <v>21</v>
      </c>
      <c r="C72" s="10">
        <v>13350</v>
      </c>
      <c r="D72" s="10">
        <v>16020</v>
      </c>
      <c r="E72" s="10">
        <v>19224</v>
      </c>
      <c r="F72" s="10">
        <v>23069</v>
      </c>
      <c r="G72" s="10">
        <v>29989</v>
      </c>
      <c r="H72" s="10">
        <v>38986</v>
      </c>
      <c r="I72" s="10">
        <v>52153</v>
      </c>
    </row>
    <row r="73" spans="1:9" ht="30" x14ac:dyDescent="0.25">
      <c r="A73" s="4">
        <v>71</v>
      </c>
      <c r="B73" s="11" t="s">
        <v>7</v>
      </c>
      <c r="C73" s="16">
        <f t="shared" ref="C73:I73" si="18">C72/C$4*100</f>
        <v>48.722627737226276</v>
      </c>
      <c r="D73" s="16">
        <f t="shared" si="18"/>
        <v>52.387181164159578</v>
      </c>
      <c r="E73" s="16">
        <f t="shared" si="18"/>
        <v>56.177673874926946</v>
      </c>
      <c r="F73" s="16">
        <f t="shared" si="18"/>
        <v>60.548556430446197</v>
      </c>
      <c r="G73" s="16">
        <f t="shared" si="18"/>
        <v>70.657116603444621</v>
      </c>
      <c r="H73" s="16">
        <f t="shared" si="18"/>
        <v>82.751740533197477</v>
      </c>
      <c r="I73" s="16">
        <f t="shared" si="18"/>
        <v>100</v>
      </c>
    </row>
    <row r="74" spans="1:9" ht="30" x14ac:dyDescent="0.25">
      <c r="A74" s="4">
        <v>72</v>
      </c>
      <c r="B74" s="11" t="s">
        <v>8</v>
      </c>
      <c r="C74" s="16">
        <f>C72*C71*1.302*12/1000000</f>
        <v>10.30387176</v>
      </c>
      <c r="D74" s="16">
        <f t="shared" ref="D74:I74" si="19">D72*D71*1.302*12/1000000</f>
        <v>12.139379280000002</v>
      </c>
      <c r="E74" s="16">
        <f t="shared" si="19"/>
        <v>16.519567680000002</v>
      </c>
      <c r="F74" s="16">
        <f t="shared" si="19"/>
        <v>20.184083136000002</v>
      </c>
      <c r="G74" s="16">
        <f t="shared" si="19"/>
        <v>26.707243752000004</v>
      </c>
      <c r="H74" s="16">
        <f t="shared" si="19"/>
        <v>35.937918575999994</v>
      </c>
      <c r="I74" s="16">
        <f t="shared" si="19"/>
        <v>48.89030832000001</v>
      </c>
    </row>
    <row r="75" spans="1:9" ht="30" x14ac:dyDescent="0.25">
      <c r="A75" s="4">
        <v>73</v>
      </c>
      <c r="B75" s="11" t="s">
        <v>9</v>
      </c>
      <c r="C75" s="16"/>
      <c r="D75" s="16">
        <f>D74-C74</f>
        <v>1.8355075200000019</v>
      </c>
      <c r="E75" s="16">
        <f>E74-C74</f>
        <v>6.2156959200000017</v>
      </c>
      <c r="F75" s="16">
        <f>F74-C74</f>
        <v>9.8802113760000019</v>
      </c>
      <c r="G75" s="16">
        <f>G74-C74</f>
        <v>16.403371992000004</v>
      </c>
      <c r="H75" s="16">
        <f>H74-C74</f>
        <v>25.634046815999994</v>
      </c>
      <c r="I75" s="16">
        <f>I74-C74</f>
        <v>38.58643656000001</v>
      </c>
    </row>
    <row r="76" spans="1:9" ht="18.75" customHeight="1" x14ac:dyDescent="0.25">
      <c r="A76" s="4">
        <v>74</v>
      </c>
      <c r="B76" s="17" t="s">
        <v>10</v>
      </c>
      <c r="C76" s="26"/>
      <c r="D76" s="16">
        <v>2.79</v>
      </c>
      <c r="E76" s="16">
        <v>6.3</v>
      </c>
      <c r="F76" s="16">
        <v>9.9600000000000009</v>
      </c>
      <c r="G76" s="16">
        <v>16.489999999999998</v>
      </c>
      <c r="H76" s="16">
        <v>25.71</v>
      </c>
      <c r="I76" s="16">
        <v>38.67</v>
      </c>
    </row>
    <row r="77" spans="1:9" ht="30" x14ac:dyDescent="0.25">
      <c r="A77" s="4">
        <v>75</v>
      </c>
      <c r="B77" s="11" t="s">
        <v>8</v>
      </c>
      <c r="C77" s="27">
        <f>C9+C17+C32+C39+C46+C53+C60+C67+C74</f>
        <v>17904.41931278112</v>
      </c>
      <c r="D77" s="27">
        <f t="shared" ref="D77:I79" si="20">D9+D17+D32+D39+D46+D53+D60+D67+D74+D25</f>
        <v>23199.824533634783</v>
      </c>
      <c r="E77" s="27">
        <f t="shared" si="20"/>
        <v>26983.298181466977</v>
      </c>
      <c r="F77" s="27">
        <f t="shared" si="20"/>
        <v>31605.634878860285</v>
      </c>
      <c r="G77" s="27">
        <f t="shared" si="20"/>
        <v>37251.739032979247</v>
      </c>
      <c r="H77" s="27">
        <f t="shared" si="20"/>
        <v>44310.208185271964</v>
      </c>
      <c r="I77" s="27">
        <f t="shared" si="20"/>
        <v>54233.603014752007</v>
      </c>
    </row>
    <row r="78" spans="1:9" ht="30" x14ac:dyDescent="0.25">
      <c r="A78" s="4">
        <v>76</v>
      </c>
      <c r="B78" s="11" t="s">
        <v>9</v>
      </c>
      <c r="C78" s="27">
        <f>C10+C18+C33+C40+C47+C54+C61+C68+C75</f>
        <v>0</v>
      </c>
      <c r="D78" s="27">
        <f t="shared" si="20"/>
        <v>4838.861379029664</v>
      </c>
      <c r="E78" s="27">
        <f t="shared" si="20"/>
        <v>8622.335026861856</v>
      </c>
      <c r="F78" s="27">
        <f t="shared" si="20"/>
        <v>13244.671724255164</v>
      </c>
      <c r="G78" s="27">
        <f t="shared" si="20"/>
        <v>18890.77587837413</v>
      </c>
      <c r="H78" s="27">
        <f t="shared" si="20"/>
        <v>25949.245030666847</v>
      </c>
      <c r="I78" s="27">
        <f t="shared" si="20"/>
        <v>35872.63986014689</v>
      </c>
    </row>
    <row r="79" spans="1:9" ht="15.75" customHeight="1" x14ac:dyDescent="0.25">
      <c r="A79" s="4">
        <v>77</v>
      </c>
      <c r="B79" s="17" t="s">
        <v>10</v>
      </c>
      <c r="C79" s="27">
        <f>C11+C19+C34+C41+C48+C55+C62+C69+C76</f>
        <v>0</v>
      </c>
      <c r="D79" s="27">
        <f t="shared" si="20"/>
        <v>4088.3700000000003</v>
      </c>
      <c r="E79" s="27">
        <f t="shared" si="20"/>
        <v>5807.41</v>
      </c>
      <c r="F79" s="27">
        <f t="shared" si="20"/>
        <v>8522.619999999999</v>
      </c>
      <c r="G79" s="27">
        <f t="shared" si="20"/>
        <v>11791.58</v>
      </c>
      <c r="H79" s="27">
        <f t="shared" si="20"/>
        <v>15826.389999999998</v>
      </c>
      <c r="I79" s="27">
        <f t="shared" si="20"/>
        <v>20767.179999999993</v>
      </c>
    </row>
    <row r="80" spans="1:9" x14ac:dyDescent="0.25">
      <c r="C80" s="29"/>
      <c r="D80" s="29"/>
      <c r="E80" s="29"/>
      <c r="F80" s="29"/>
      <c r="G80" s="29"/>
      <c r="H80" s="29"/>
      <c r="I80" s="29"/>
    </row>
    <row r="81" spans="1:9" ht="36.75" customHeight="1" x14ac:dyDescent="0.25">
      <c r="A81" s="31" t="s">
        <v>34</v>
      </c>
      <c r="B81" s="31"/>
      <c r="C81" s="31"/>
      <c r="D81" s="31"/>
      <c r="E81" s="31"/>
      <c r="F81" s="31"/>
      <c r="G81" s="31"/>
      <c r="H81" s="31"/>
      <c r="I81" s="31"/>
    </row>
    <row r="82" spans="1:9" x14ac:dyDescent="0.25">
      <c r="C82" s="29"/>
      <c r="D82" s="29"/>
    </row>
    <row r="83" spans="1:9" x14ac:dyDescent="0.25">
      <c r="D83" s="29"/>
    </row>
    <row r="84" spans="1:9" x14ac:dyDescent="0.25">
      <c r="D84" s="29"/>
    </row>
    <row r="86" spans="1:9" x14ac:dyDescent="0.25">
      <c r="D86" s="29"/>
    </row>
    <row r="87" spans="1:9" x14ac:dyDescent="0.25">
      <c r="D87" s="29"/>
    </row>
  </sheetData>
  <sheetProtection selectLockedCells="1" selectUnlockedCells="1"/>
  <mergeCells count="12">
    <mergeCell ref="A81:I81"/>
    <mergeCell ref="A1:I1"/>
    <mergeCell ref="C5:I5"/>
    <mergeCell ref="C12:I12"/>
    <mergeCell ref="C20:I20"/>
    <mergeCell ref="C28:I28"/>
    <mergeCell ref="C35:I35"/>
    <mergeCell ref="C42:I42"/>
    <mergeCell ref="C49:I49"/>
    <mergeCell ref="C56:I56"/>
    <mergeCell ref="C63:I63"/>
    <mergeCell ref="C70:I70"/>
  </mergeCells>
  <pageMargins left="0.39370078740157483" right="0.39370078740157483" top="0.39370078740157483" bottom="0.39370078740157483" header="0" footer="0"/>
  <pageSetup paperSize="9" scale="85" orientation="landscape" useFirstPageNumber="1" horizontalDpi="300" verticalDpi="300" r:id="rId1"/>
  <headerFooter alignWithMargins="0">
    <oddFooter>&amp;C&amp;"Times New Roman,Обычный"&amp;12Страница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ВСЕ</vt:lpstr>
      <vt:lpstr>ВСЕ!Заголовки_для_печати</vt:lpstr>
    </vt:vector>
  </TitlesOfParts>
  <Company>ДСЗН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Занькова Ирина Юрьевна</dc:creator>
  <cp:lastModifiedBy>Тимошек Татьяна Ильинична</cp:lastModifiedBy>
  <dcterms:created xsi:type="dcterms:W3CDTF">2013-02-07T02:41:25Z</dcterms:created>
  <dcterms:modified xsi:type="dcterms:W3CDTF">2013-02-07T02:45:13Z</dcterms:modified>
</cp:coreProperties>
</file>