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расчет в закс" sheetId="15" r:id="rId1"/>
  </sheets>
  <definedNames>
    <definedName name="_xlnm.Print_Titles" localSheetId="0">'расчет в закс'!$10:$10</definedName>
    <definedName name="_xlnm.Print_Area" localSheetId="0">'расчет в закс'!$A$1:$F$45</definedName>
  </definedNames>
  <calcPr calcId="125725" fullPrecision="0"/>
</workbook>
</file>

<file path=xl/calcChain.xml><?xml version="1.0" encoding="utf-8"?>
<calcChain xmlns="http://schemas.openxmlformats.org/spreadsheetml/2006/main">
  <c r="D45" i="15"/>
  <c r="E45"/>
  <c r="F45"/>
  <c r="F13"/>
  <c r="C45"/>
  <c r="F12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11"/>
  <c r="B11"/>
  <c r="B40"/>
  <c r="B18"/>
  <c r="B38"/>
  <c r="B36"/>
  <c r="B35"/>
  <c r="B34"/>
  <c r="B32"/>
  <c r="B30"/>
  <c r="B29"/>
  <c r="B28"/>
  <c r="B25"/>
  <c r="B24"/>
  <c r="B21"/>
  <c r="B20"/>
  <c r="B17"/>
  <c r="B13"/>
  <c r="B45" s="1"/>
  <c r="B12"/>
  <c r="B27"/>
</calcChain>
</file>

<file path=xl/sharedStrings.xml><?xml version="1.0" encoding="utf-8"?>
<sst xmlns="http://schemas.openxmlformats.org/spreadsheetml/2006/main" count="50" uniqueCount="49">
  <si>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</si>
  <si>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</si>
  <si>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</si>
  <si>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</si>
  <si>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</si>
  <si>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</si>
  <si>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</si>
  <si>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</si>
  <si>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</si>
  <si>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</si>
  <si>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</si>
  <si>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</si>
  <si>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</si>
  <si>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</si>
  <si>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</si>
  <si>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</si>
  <si>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</si>
  <si>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</si>
  <si>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</si>
  <si>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</si>
  <si>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</si>
  <si>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</si>
  <si>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</si>
  <si>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</si>
  <si>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</si>
  <si>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</si>
  <si>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</si>
  <si>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</si>
  <si>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</si>
  <si>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</si>
  <si>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</si>
  <si>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1</t>
  </si>
  <si>
    <t>Итого</t>
  </si>
  <si>
    <t>Городской округ ЗАТО г. Фокино</t>
  </si>
  <si>
    <t>Городской округ Спасск-Дальний</t>
  </si>
  <si>
    <t>Наименование муниципальных                                   образований Приморского края</t>
  </si>
  <si>
    <t>Городской округ ЗАТО Большой Камень</t>
  </si>
  <si>
    <t>3</t>
  </si>
  <si>
    <t>4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</si>
  <si>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</si>
  <si>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</si>
  <si>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>2</t>
  </si>
  <si>
    <t xml:space="preserve">Сумма по утвержден-ному бюджету         </t>
  </si>
  <si>
    <t>Субвенции</t>
  </si>
  <si>
    <t xml:space="preserve">бюджетам муниципальных образований Приморского края на осуществление полномочий Российской Федерации по государственной регистрации актов гражданского состояния в 2011 году 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</si>
  <si>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</si>
  <si>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</si>
  <si>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</si>
  <si>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13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</si>
</sst>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right" indent="4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3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 wrapText="1"/>
    </xf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3" fontId="4" fillId="0" borderId="0" xfId="0" applyNumberFormat="1" applyFont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743200" y="0"/>
          <a:ext cx="1152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G46"/>
  <sheetViews>
    <sheetView tabSelected="1" view="pageBreakPreview" zoomScaleNormal="100" workbookViewId="0">
      <selection activeCell="E1" sqref="E1:F1"/>
    </sheetView>
  </sheetViews>
  <sheetFormatPr defaultRowHeight="16.5"/>
  <cols>
    <col min="1" max="1" width="40.5703125" style="1" customWidth="1"/>
    <col min="2" max="2" width="14.85546875" style="4" hidden="1" customWidth="1"/>
    <col min="3" max="3" width="15.85546875" style="4" hidden="1" customWidth="1"/>
    <col min="4" max="4" width="17.140625" style="4" customWidth="1"/>
    <col min="5" max="5" width="18" style="1" customWidth="1"/>
    <col min="6" max="6" width="10.85546875" style="1" customWidth="1"/>
    <col min="7" max="7" width="15.28515625" style="1" customWidth="1"/>
    <col min="8" max="16384" width="9.140625" style="1"/>
  </cols>
  <sheetData>
    <row r="1" spans="1:7" ht="99.75" customHeight="1">
      <c r="A1" s="26"/>
      <c r="B1" s="27"/>
      <c r="C1" s="27"/>
      <c r="D1" s="27"/>
      <c r="E1" s="36" t="s">
        <v>48</v>
      </c>
      <c r="F1" s="36"/>
    </row>
    <row r="2" spans="1:7" ht="32.25" hidden="1" customHeight="1">
      <c r="A2" s="26"/>
      <c r="B2" s="27"/>
      <c r="C2" s="27"/>
      <c r="D2" s="27"/>
      <c r="E2" s="26"/>
      <c r="F2" s="26"/>
    </row>
    <row r="3" spans="1:7" ht="18.75" hidden="1">
      <c r="A3" s="26"/>
      <c r="B3" s="27"/>
      <c r="C3" s="27"/>
      <c r="D3" s="27"/>
      <c r="E3" s="26"/>
      <c r="F3" s="26"/>
    </row>
    <row r="4" spans="1:7" ht="18.75" customHeight="1">
      <c r="A4" s="26"/>
      <c r="B4" s="27"/>
      <c r="C4" s="27"/>
      <c r="D4" s="27"/>
      <c r="E4" s="26"/>
      <c r="F4" s="26"/>
    </row>
    <row r="5" spans="1:7" ht="18" customHeight="1">
      <c r="A5" s="37" t="s">
        <v>43</v>
      </c>
      <c r="B5" s="37"/>
      <c r="C5" s="37"/>
      <c r="D5" s="37"/>
      <c r="E5" s="37"/>
      <c r="F5" s="37"/>
    </row>
    <row r="6" spans="1:7" s="3" customFormat="1" ht="57.75" customHeight="1">
      <c r="A6" s="34" t="s">
        <v>44</v>
      </c>
      <c r="B6" s="34"/>
      <c r="C6" s="34"/>
      <c r="D6" s="34"/>
      <c r="E6" s="34"/>
      <c r="F6" s="34"/>
    </row>
    <row r="7" spans="1:7" ht="11.25" customHeight="1">
      <c r="A7" s="28"/>
      <c r="B7" s="28"/>
      <c r="C7" s="28"/>
      <c r="D7" s="28"/>
      <c r="E7" s="26"/>
      <c r="F7" s="26"/>
    </row>
    <row r="8" spans="1:7" ht="21" customHeight="1">
      <c r="A8" s="26"/>
      <c r="B8" s="29"/>
      <c r="C8" s="27"/>
      <c r="D8" s="27"/>
      <c r="E8" s="35" t="s">
        <v>40</v>
      </c>
      <c r="F8" s="35"/>
    </row>
    <row r="9" spans="1:7" ht="123" customHeight="1">
      <c r="A9" s="5" t="s">
        <v>35</v>
      </c>
      <c r="B9" s="6" t="s">
        <v>39</v>
      </c>
      <c r="C9" s="13" t="s">
        <v>42</v>
      </c>
      <c r="D9" s="24" t="s">
        <v>45</v>
      </c>
      <c r="E9" s="14" t="s">
        <v>46</v>
      </c>
      <c r="F9" s="14" t="s">
        <v>47</v>
      </c>
    </row>
    <row r="10" spans="1:7" s="7" customFormat="1" ht="15.75" customHeight="1">
      <c r="A10" s="5" t="s">
        <v>31</v>
      </c>
      <c r="B10" s="5">
        <v>2</v>
      </c>
      <c r="C10" s="15" t="s">
        <v>41</v>
      </c>
      <c r="D10" s="15" t="s">
        <v>41</v>
      </c>
      <c r="E10" s="15" t="s">
        <v>37</v>
      </c>
      <c r="F10" s="15" t="s">
        <v>38</v>
      </c>
    </row>
    <row r="11" spans="1:7" s="8" customFormat="1" ht="18.75" customHeight="1">
      <c r="A11" s="17" t="s">
        <v>0</v>
      </c>
      <c r="B11" s="22">
        <f>2350+300</f>
        <v>2650</v>
      </c>
      <c r="C11" s="22">
        <v>2650000</v>
      </c>
      <c r="D11" s="30">
        <v>3100000</v>
      </c>
      <c r="E11" s="30">
        <v>3100000</v>
      </c>
      <c r="F11" s="31">
        <f>E11/D11%</f>
        <v>100</v>
      </c>
      <c r="G11" s="25"/>
    </row>
    <row r="12" spans="1:7" s="8" customFormat="1" ht="18.75" customHeight="1">
      <c r="A12" s="17" t="s">
        <v>1</v>
      </c>
      <c r="B12" s="22">
        <f>3465+250</f>
        <v>3715</v>
      </c>
      <c r="C12" s="22">
        <v>3715000</v>
      </c>
      <c r="D12" s="30">
        <v>4500000</v>
      </c>
      <c r="E12" s="30">
        <v>4500000</v>
      </c>
      <c r="F12" s="31">
        <f t="shared" ref="F12:F45" si="0">E12/D12%</f>
        <v>100</v>
      </c>
      <c r="G12" s="25"/>
    </row>
    <row r="13" spans="1:7" s="8" customFormat="1" ht="33.75" customHeight="1">
      <c r="A13" s="18" t="s">
        <v>36</v>
      </c>
      <c r="B13" s="22">
        <f>1480+100</f>
        <v>1580</v>
      </c>
      <c r="C13" s="22">
        <v>1580000</v>
      </c>
      <c r="D13" s="30">
        <v>3200000</v>
      </c>
      <c r="E13" s="30">
        <v>3200000</v>
      </c>
      <c r="F13" s="31">
        <f t="shared" si="0"/>
        <v>100</v>
      </c>
      <c r="G13" s="25"/>
    </row>
    <row r="14" spans="1:7" s="8" customFormat="1" ht="18.75" customHeight="1">
      <c r="A14" s="17" t="s">
        <v>2</v>
      </c>
      <c r="B14" s="22">
        <v>25925</v>
      </c>
      <c r="C14" s="22">
        <v>25925000</v>
      </c>
      <c r="D14" s="30">
        <v>32900000</v>
      </c>
      <c r="E14" s="30">
        <v>32899999.469999999</v>
      </c>
      <c r="F14" s="31">
        <f t="shared" si="0"/>
        <v>100</v>
      </c>
      <c r="G14" s="25"/>
    </row>
    <row r="15" spans="1:7" s="8" customFormat="1" ht="18.75" customHeight="1">
      <c r="A15" s="17" t="s">
        <v>3</v>
      </c>
      <c r="B15" s="22">
        <v>2280</v>
      </c>
      <c r="C15" s="22">
        <v>2280000</v>
      </c>
      <c r="D15" s="30">
        <v>2150000</v>
      </c>
      <c r="E15" s="30">
        <v>2150000</v>
      </c>
      <c r="F15" s="31">
        <f t="shared" si="0"/>
        <v>100</v>
      </c>
      <c r="G15" s="25"/>
    </row>
    <row r="16" spans="1:7" s="8" customFormat="1" ht="18.75" customHeight="1">
      <c r="A16" s="17" t="s">
        <v>4</v>
      </c>
      <c r="B16" s="22">
        <v>960</v>
      </c>
      <c r="C16" s="22">
        <v>960000</v>
      </c>
      <c r="D16" s="30">
        <v>1200000</v>
      </c>
      <c r="E16" s="30">
        <v>1200000</v>
      </c>
      <c r="F16" s="31">
        <f t="shared" si="0"/>
        <v>100</v>
      </c>
      <c r="G16" s="25"/>
    </row>
    <row r="17" spans="1:7" s="8" customFormat="1" ht="18.75" customHeight="1">
      <c r="A17" s="17" t="s">
        <v>5</v>
      </c>
      <c r="B17" s="22">
        <f>2200+150</f>
        <v>2350</v>
      </c>
      <c r="C17" s="22">
        <v>2350000</v>
      </c>
      <c r="D17" s="30">
        <v>2300000</v>
      </c>
      <c r="E17" s="30">
        <v>2300000</v>
      </c>
      <c r="F17" s="31">
        <f t="shared" si="0"/>
        <v>100</v>
      </c>
      <c r="G17" s="25"/>
    </row>
    <row r="18" spans="1:7" s="8" customFormat="1" ht="18.75" customHeight="1">
      <c r="A18" s="17" t="s">
        <v>6</v>
      </c>
      <c r="B18" s="22">
        <f>6290+1300</f>
        <v>7590</v>
      </c>
      <c r="C18" s="22">
        <v>7590000</v>
      </c>
      <c r="D18" s="30">
        <v>6250000</v>
      </c>
      <c r="E18" s="30">
        <v>6250000</v>
      </c>
      <c r="F18" s="31">
        <f t="shared" si="0"/>
        <v>100</v>
      </c>
      <c r="G18" s="25"/>
    </row>
    <row r="19" spans="1:7" s="8" customFormat="1" ht="18.75" customHeight="1">
      <c r="A19" s="17" t="s">
        <v>7</v>
      </c>
      <c r="B19" s="22">
        <v>1950</v>
      </c>
      <c r="C19" s="22">
        <v>1950000</v>
      </c>
      <c r="D19" s="30">
        <v>2500000</v>
      </c>
      <c r="E19" s="30">
        <v>2500000</v>
      </c>
      <c r="F19" s="31">
        <f t="shared" si="0"/>
        <v>100</v>
      </c>
      <c r="G19" s="25"/>
    </row>
    <row r="20" spans="1:7" s="8" customFormat="1" ht="18.75" customHeight="1">
      <c r="A20" s="17" t="s">
        <v>34</v>
      </c>
      <c r="B20" s="22">
        <f>1320+150</f>
        <v>1470</v>
      </c>
      <c r="C20" s="22">
        <v>1470000</v>
      </c>
      <c r="D20" s="30">
        <v>3600000</v>
      </c>
      <c r="E20" s="30">
        <v>3600000</v>
      </c>
      <c r="F20" s="31">
        <f t="shared" si="0"/>
        <v>100</v>
      </c>
      <c r="G20" s="25"/>
    </row>
    <row r="21" spans="1:7" s="8" customFormat="1" ht="18.75" customHeight="1">
      <c r="A21" s="17" t="s">
        <v>8</v>
      </c>
      <c r="B21" s="22">
        <f>4600+200</f>
        <v>4800</v>
      </c>
      <c r="C21" s="22">
        <v>4800000</v>
      </c>
      <c r="D21" s="30">
        <v>6100000</v>
      </c>
      <c r="E21" s="30">
        <v>6100000</v>
      </c>
      <c r="F21" s="31">
        <f t="shared" si="0"/>
        <v>100</v>
      </c>
      <c r="G21" s="25"/>
    </row>
    <row r="22" spans="1:7" s="8" customFormat="1" ht="18.75" customHeight="1">
      <c r="A22" s="18" t="s">
        <v>33</v>
      </c>
      <c r="B22" s="22">
        <v>1130</v>
      </c>
      <c r="C22" s="22">
        <v>1130000</v>
      </c>
      <c r="D22" s="30">
        <v>1300000</v>
      </c>
      <c r="E22" s="30">
        <v>1134429.0900000001</v>
      </c>
      <c r="F22" s="31">
        <f t="shared" si="0"/>
        <v>87.3</v>
      </c>
      <c r="G22" s="25"/>
    </row>
    <row r="23" spans="1:7" s="8" customFormat="1" ht="18.75" customHeight="1">
      <c r="A23" s="17" t="s">
        <v>9</v>
      </c>
      <c r="B23" s="22">
        <v>970</v>
      </c>
      <c r="C23" s="22">
        <v>970000</v>
      </c>
      <c r="D23" s="30">
        <v>1050000</v>
      </c>
      <c r="E23" s="30">
        <v>1050000</v>
      </c>
      <c r="F23" s="31">
        <f t="shared" si="0"/>
        <v>100</v>
      </c>
      <c r="G23" s="25"/>
    </row>
    <row r="24" spans="1:7" s="8" customFormat="1" ht="35.25" customHeight="1">
      <c r="A24" s="17" t="s">
        <v>10</v>
      </c>
      <c r="B24" s="22">
        <f>850+200</f>
        <v>1050</v>
      </c>
      <c r="C24" s="22">
        <v>1050000</v>
      </c>
      <c r="D24" s="30">
        <v>800000</v>
      </c>
      <c r="E24" s="30">
        <v>800000</v>
      </c>
      <c r="F24" s="31">
        <f t="shared" si="0"/>
        <v>100</v>
      </c>
      <c r="G24" s="25"/>
    </row>
    <row r="25" spans="1:7" s="8" customFormat="1" ht="18.75" customHeight="1">
      <c r="A25" s="17" t="s">
        <v>11</v>
      </c>
      <c r="B25" s="22">
        <f>1000+100</f>
        <v>1100</v>
      </c>
      <c r="C25" s="22">
        <v>1100000</v>
      </c>
      <c r="D25" s="30">
        <v>1150000</v>
      </c>
      <c r="E25" s="30">
        <v>1150000</v>
      </c>
      <c r="F25" s="31">
        <f t="shared" si="0"/>
        <v>100</v>
      </c>
      <c r="G25" s="25"/>
    </row>
    <row r="26" spans="1:7" s="8" customFormat="1" ht="18.75" customHeight="1">
      <c r="A26" s="17" t="s">
        <v>12</v>
      </c>
      <c r="B26" s="22">
        <v>990</v>
      </c>
      <c r="C26" s="22">
        <v>990000</v>
      </c>
      <c r="D26" s="30">
        <v>1700000</v>
      </c>
      <c r="E26" s="30">
        <v>1700000</v>
      </c>
      <c r="F26" s="31">
        <f t="shared" si="0"/>
        <v>100</v>
      </c>
      <c r="G26" s="25"/>
    </row>
    <row r="27" spans="1:7" s="8" customFormat="1" ht="35.25" customHeight="1">
      <c r="A27" s="17" t="s">
        <v>13</v>
      </c>
      <c r="B27" s="22">
        <f>910+200</f>
        <v>1110</v>
      </c>
      <c r="C27" s="22">
        <v>1110000</v>
      </c>
      <c r="D27" s="30">
        <v>1000000</v>
      </c>
      <c r="E27" s="30">
        <v>1000000</v>
      </c>
      <c r="F27" s="31">
        <f t="shared" si="0"/>
        <v>100</v>
      </c>
      <c r="G27" s="25"/>
    </row>
    <row r="28" spans="1:7" s="8" customFormat="1" ht="18.75" customHeight="1">
      <c r="A28" s="17" t="s">
        <v>14</v>
      </c>
      <c r="B28" s="22">
        <f>1140+100</f>
        <v>1240</v>
      </c>
      <c r="C28" s="22">
        <v>1240000</v>
      </c>
      <c r="D28" s="30">
        <v>1350000</v>
      </c>
      <c r="E28" s="30">
        <v>1350000</v>
      </c>
      <c r="F28" s="31">
        <f t="shared" si="0"/>
        <v>100</v>
      </c>
      <c r="G28" s="25"/>
    </row>
    <row r="29" spans="1:7" s="8" customFormat="1" ht="18.75" customHeight="1">
      <c r="A29" s="17" t="s">
        <v>15</v>
      </c>
      <c r="B29" s="22">
        <f>1180+100</f>
        <v>1280</v>
      </c>
      <c r="C29" s="22">
        <v>1280000</v>
      </c>
      <c r="D29" s="30">
        <v>1300000</v>
      </c>
      <c r="E29" s="30">
        <v>1300000</v>
      </c>
      <c r="F29" s="31">
        <f t="shared" si="0"/>
        <v>100</v>
      </c>
      <c r="G29" s="25"/>
    </row>
    <row r="30" spans="1:7" s="8" customFormat="1" ht="18.75" customHeight="1">
      <c r="A30" s="17" t="s">
        <v>16</v>
      </c>
      <c r="B30" s="22">
        <f>1240+100</f>
        <v>1340</v>
      </c>
      <c r="C30" s="22">
        <v>1340000</v>
      </c>
      <c r="D30" s="30">
        <v>1800000</v>
      </c>
      <c r="E30" s="30">
        <v>1800000</v>
      </c>
      <c r="F30" s="31">
        <f t="shared" si="0"/>
        <v>100</v>
      </c>
      <c r="G30" s="25"/>
    </row>
    <row r="31" spans="1:7" s="8" customFormat="1" ht="18.75" customHeight="1">
      <c r="A31" s="17" t="s">
        <v>17</v>
      </c>
      <c r="B31" s="22">
        <v>1045</v>
      </c>
      <c r="C31" s="22">
        <v>1045000</v>
      </c>
      <c r="D31" s="30">
        <v>2200000</v>
      </c>
      <c r="E31" s="30">
        <v>2200000</v>
      </c>
      <c r="F31" s="31">
        <f t="shared" si="0"/>
        <v>100</v>
      </c>
      <c r="G31" s="25"/>
    </row>
    <row r="32" spans="1:7" s="8" customFormat="1" ht="18.75" customHeight="1">
      <c r="A32" s="17" t="s">
        <v>18</v>
      </c>
      <c r="B32" s="22">
        <f>900+62.2</f>
        <v>962.2</v>
      </c>
      <c r="C32" s="22">
        <v>962200</v>
      </c>
      <c r="D32" s="30">
        <v>1200000</v>
      </c>
      <c r="E32" s="30">
        <v>1200000</v>
      </c>
      <c r="F32" s="31">
        <f t="shared" si="0"/>
        <v>100</v>
      </c>
      <c r="G32" s="25"/>
    </row>
    <row r="33" spans="1:7" s="8" customFormat="1" ht="18.75" customHeight="1">
      <c r="A33" s="19" t="s">
        <v>19</v>
      </c>
      <c r="B33" s="22">
        <v>1090</v>
      </c>
      <c r="C33" s="22">
        <v>1090000</v>
      </c>
      <c r="D33" s="30">
        <v>1150000</v>
      </c>
      <c r="E33" s="30">
        <v>1150000</v>
      </c>
      <c r="F33" s="31">
        <f t="shared" si="0"/>
        <v>100</v>
      </c>
      <c r="G33" s="25"/>
    </row>
    <row r="34" spans="1:7" s="8" customFormat="1" ht="18.75" customHeight="1">
      <c r="A34" s="19" t="s">
        <v>20</v>
      </c>
      <c r="B34" s="22">
        <f>890+250</f>
        <v>1140</v>
      </c>
      <c r="C34" s="22">
        <v>1140000</v>
      </c>
      <c r="D34" s="30">
        <v>1050000</v>
      </c>
      <c r="E34" s="30">
        <v>1050000</v>
      </c>
      <c r="F34" s="31">
        <f t="shared" si="0"/>
        <v>100</v>
      </c>
      <c r="G34" s="25"/>
    </row>
    <row r="35" spans="1:7" s="8" customFormat="1" ht="18.75" customHeight="1">
      <c r="A35" s="19" t="s">
        <v>21</v>
      </c>
      <c r="B35" s="22">
        <f>850+100</f>
        <v>950</v>
      </c>
      <c r="C35" s="22">
        <v>950000</v>
      </c>
      <c r="D35" s="30">
        <v>1450000</v>
      </c>
      <c r="E35" s="30">
        <v>1450000</v>
      </c>
      <c r="F35" s="31">
        <f t="shared" si="0"/>
        <v>100</v>
      </c>
      <c r="G35" s="25"/>
    </row>
    <row r="36" spans="1:7" s="8" customFormat="1" ht="18.75" customHeight="1">
      <c r="A36" s="19" t="s">
        <v>22</v>
      </c>
      <c r="B36" s="22">
        <f>970+250</f>
        <v>1220</v>
      </c>
      <c r="C36" s="22">
        <v>1220000</v>
      </c>
      <c r="D36" s="30">
        <v>1150000</v>
      </c>
      <c r="E36" s="30">
        <v>1150000</v>
      </c>
      <c r="F36" s="31">
        <f t="shared" si="0"/>
        <v>100</v>
      </c>
      <c r="G36" s="25"/>
    </row>
    <row r="37" spans="1:7" s="8" customFormat="1" ht="18.75" customHeight="1">
      <c r="A37" s="19" t="s">
        <v>23</v>
      </c>
      <c r="B37" s="22">
        <v>850</v>
      </c>
      <c r="C37" s="22">
        <v>850000</v>
      </c>
      <c r="D37" s="30">
        <v>1550000</v>
      </c>
      <c r="E37" s="30">
        <v>1550000</v>
      </c>
      <c r="F37" s="31">
        <f t="shared" si="0"/>
        <v>100</v>
      </c>
      <c r="G37" s="25"/>
    </row>
    <row r="38" spans="1:7" s="8" customFormat="1" ht="18.75" customHeight="1">
      <c r="A38" s="19" t="s">
        <v>24</v>
      </c>
      <c r="B38" s="22">
        <f>870+100</f>
        <v>970</v>
      </c>
      <c r="C38" s="22">
        <v>970000</v>
      </c>
      <c r="D38" s="30">
        <v>1000000</v>
      </c>
      <c r="E38" s="30">
        <v>1000000</v>
      </c>
      <c r="F38" s="31">
        <f t="shared" si="0"/>
        <v>100</v>
      </c>
      <c r="G38" s="25"/>
    </row>
    <row r="39" spans="1:7" s="8" customFormat="1" ht="18.75" customHeight="1">
      <c r="A39" s="19" t="s">
        <v>25</v>
      </c>
      <c r="B39" s="22">
        <v>2190</v>
      </c>
      <c r="C39" s="22">
        <v>2190000</v>
      </c>
      <c r="D39" s="30">
        <v>2196200</v>
      </c>
      <c r="E39" s="30">
        <v>2196200</v>
      </c>
      <c r="F39" s="31">
        <f t="shared" si="0"/>
        <v>100</v>
      </c>
      <c r="G39" s="25"/>
    </row>
    <row r="40" spans="1:7" s="8" customFormat="1" ht="18.75" customHeight="1">
      <c r="A40" s="20" t="s">
        <v>26</v>
      </c>
      <c r="B40" s="22">
        <f>700+100+200</f>
        <v>1000</v>
      </c>
      <c r="C40" s="22">
        <v>1000000</v>
      </c>
      <c r="D40" s="30">
        <v>1100000</v>
      </c>
      <c r="E40" s="30">
        <v>1100000</v>
      </c>
      <c r="F40" s="31">
        <f t="shared" si="0"/>
        <v>100</v>
      </c>
      <c r="G40" s="25"/>
    </row>
    <row r="41" spans="1:7" s="8" customFormat="1" ht="18.75" customHeight="1">
      <c r="A41" s="17" t="s">
        <v>27</v>
      </c>
      <c r="B41" s="22">
        <v>1430</v>
      </c>
      <c r="C41" s="22">
        <v>1430000</v>
      </c>
      <c r="D41" s="30">
        <v>1500000</v>
      </c>
      <c r="E41" s="30">
        <v>1500000</v>
      </c>
      <c r="F41" s="31">
        <f t="shared" si="0"/>
        <v>100</v>
      </c>
      <c r="G41" s="25"/>
    </row>
    <row r="42" spans="1:7" s="8" customFormat="1" ht="18.75" customHeight="1">
      <c r="A42" s="17" t="s">
        <v>28</v>
      </c>
      <c r="B42" s="22">
        <v>1300</v>
      </c>
      <c r="C42" s="22">
        <v>1300000</v>
      </c>
      <c r="D42" s="30">
        <v>1250000</v>
      </c>
      <c r="E42" s="30">
        <v>1250000</v>
      </c>
      <c r="F42" s="31">
        <f t="shared" si="0"/>
        <v>100</v>
      </c>
      <c r="G42" s="25"/>
    </row>
    <row r="43" spans="1:7" s="8" customFormat="1" ht="18.75" customHeight="1">
      <c r="A43" s="17" t="s">
        <v>29</v>
      </c>
      <c r="B43" s="22">
        <v>900</v>
      </c>
      <c r="C43" s="22">
        <v>900000</v>
      </c>
      <c r="D43" s="30">
        <v>950000</v>
      </c>
      <c r="E43" s="30">
        <v>950000</v>
      </c>
      <c r="F43" s="31">
        <f t="shared" si="0"/>
        <v>100</v>
      </c>
      <c r="G43" s="25"/>
    </row>
    <row r="44" spans="1:7" s="2" customFormat="1" ht="18.75" customHeight="1">
      <c r="A44" s="21" t="s">
        <v>30</v>
      </c>
      <c r="B44" s="22">
        <v>1120</v>
      </c>
      <c r="C44" s="22">
        <v>1120000</v>
      </c>
      <c r="D44" s="30">
        <v>1600000</v>
      </c>
      <c r="E44" s="30">
        <v>1600000</v>
      </c>
      <c r="F44" s="31">
        <f t="shared" si="0"/>
        <v>100</v>
      </c>
      <c r="G44" s="25"/>
    </row>
    <row r="45" spans="1:7" s="9" customFormat="1" ht="18.75" customHeight="1">
      <c r="A45" s="16" t="s">
        <v>32</v>
      </c>
      <c r="B45" s="23">
        <f>SUM(B11:B44)</f>
        <v>81647.199999999997</v>
      </c>
      <c r="C45" s="23">
        <f>SUM(C11:C44)</f>
        <v>81647200</v>
      </c>
      <c r="D45" s="32">
        <f>SUM(D11:D44)</f>
        <v>98596200</v>
      </c>
      <c r="E45" s="32">
        <f>SUM(E11:E44)</f>
        <v>98430628.560000002</v>
      </c>
      <c r="F45" s="33">
        <f t="shared" si="0"/>
        <v>99.8</v>
      </c>
      <c r="G45" s="25"/>
    </row>
    <row r="46" spans="1:7" s="3" customFormat="1" ht="15" customHeight="1">
      <c r="A46" s="10"/>
      <c r="B46" s="11"/>
      <c r="C46" s="11"/>
      <c r="D46" s="11"/>
      <c r="E46" s="12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в закс</vt:lpstr>
      <vt:lpstr>'расчет в закс'!Заголовки_для_печати</vt:lpstr>
      <vt:lpstr>'расчет в закс'!Область_печати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2012-05-15T23:47:37Z</cp:lastPrinted>
  <dcterms:created xsi:type="dcterms:W3CDTF">1996-10-08T23:32:33Z</dcterms:created>
  <dcterms:modified xsi:type="dcterms:W3CDTF">2012-05-25T00:48:24Z</dcterms:modified>
</cp:coreProperties>
</file>