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6\Изменения 2026-6\Протокол\"/>
    </mc:Choice>
  </mc:AlternateContent>
  <bookViews>
    <workbookView xWindow="0" yWindow="0" windowWidth="28800" windowHeight="11700" tabRatio="500"/>
  </bookViews>
  <sheets>
    <sheet name="Table1" sheetId="1" r:id="rId1"/>
  </sheets>
  <definedNames>
    <definedName name="_xlnm.Print_Titles" localSheetId="0">Table1!$3:$4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74" i="1" l="1"/>
  <c r="Q74" i="1" s="1"/>
  <c r="L74" i="1"/>
  <c r="I74" i="1"/>
  <c r="H74" i="1"/>
  <c r="L73" i="1"/>
  <c r="H73" i="1"/>
  <c r="I73" i="1" s="1"/>
  <c r="L72" i="1"/>
  <c r="M72" i="1" s="1"/>
  <c r="H72" i="1"/>
  <c r="I72" i="1" s="1"/>
  <c r="L71" i="1"/>
  <c r="M71" i="1" s="1"/>
  <c r="Q70" i="1"/>
  <c r="M70" i="1"/>
  <c r="I70" i="1"/>
  <c r="Q69" i="1"/>
  <c r="P69" i="1"/>
  <c r="M69" i="1"/>
  <c r="L69" i="1"/>
  <c r="I69" i="1"/>
  <c r="H69" i="1"/>
  <c r="Q68" i="1"/>
  <c r="P68" i="1"/>
  <c r="M68" i="1"/>
  <c r="L68" i="1"/>
  <c r="I68" i="1"/>
  <c r="H68" i="1"/>
  <c r="Q67" i="1"/>
  <c r="P67" i="1"/>
  <c r="M67" i="1"/>
  <c r="L67" i="1"/>
  <c r="I67" i="1"/>
  <c r="H67" i="1"/>
  <c r="Q66" i="1"/>
  <c r="M66" i="1"/>
  <c r="I66" i="1"/>
  <c r="P65" i="1"/>
  <c r="Q65" i="1" s="1"/>
  <c r="M65" i="1"/>
  <c r="L65" i="1"/>
  <c r="L64" i="1" s="1"/>
  <c r="H65" i="1"/>
  <c r="I65" i="1" s="1"/>
  <c r="P64" i="1"/>
  <c r="Q64" i="1" s="1"/>
  <c r="H64" i="1"/>
  <c r="F64" i="1" s="1"/>
  <c r="I64" i="1" s="1"/>
  <c r="Q57" i="1"/>
  <c r="P57" i="1"/>
  <c r="M57" i="1"/>
  <c r="L57" i="1"/>
  <c r="I57" i="1"/>
  <c r="H57" i="1"/>
  <c r="G57" i="1"/>
  <c r="P56" i="1"/>
  <c r="Q56" i="1" s="1"/>
  <c r="L56" i="1"/>
  <c r="M56" i="1" s="1"/>
  <c r="H56" i="1"/>
  <c r="I56" i="1" s="1"/>
  <c r="I54" i="1"/>
  <c r="I53" i="1"/>
  <c r="I52" i="1"/>
  <c r="I51" i="1"/>
  <c r="H51" i="1"/>
  <c r="G51" i="1"/>
  <c r="I50" i="1"/>
  <c r="M49" i="1"/>
  <c r="I49" i="1"/>
  <c r="I48" i="1"/>
  <c r="I47" i="1"/>
  <c r="I46" i="1"/>
  <c r="I45" i="1"/>
  <c r="I44" i="1"/>
  <c r="H44" i="1"/>
  <c r="G44" i="1"/>
  <c r="H43" i="1"/>
  <c r="I43" i="1" s="1"/>
  <c r="H42" i="1"/>
  <c r="I42" i="1" s="1"/>
  <c r="Q41" i="1"/>
  <c r="I41" i="1"/>
  <c r="P40" i="1"/>
  <c r="Q40" i="1" s="1"/>
  <c r="L40" i="1"/>
  <c r="M40" i="1" s="1"/>
  <c r="H40" i="1"/>
  <c r="I40" i="1" s="1"/>
  <c r="P39" i="1"/>
  <c r="Q39" i="1" s="1"/>
  <c r="H39" i="1"/>
  <c r="I39" i="1" s="1"/>
  <c r="Q37" i="1"/>
  <c r="M37" i="1"/>
  <c r="I37" i="1"/>
  <c r="Q36" i="1"/>
  <c r="P36" i="1"/>
  <c r="M36" i="1"/>
  <c r="L36" i="1"/>
  <c r="I36" i="1"/>
  <c r="H36" i="1"/>
  <c r="Q35" i="1"/>
  <c r="P35" i="1"/>
  <c r="M35" i="1"/>
  <c r="L35" i="1"/>
  <c r="I35" i="1"/>
  <c r="H35" i="1"/>
  <c r="Q34" i="1"/>
  <c r="M34" i="1"/>
  <c r="I34" i="1"/>
  <c r="Q33" i="1"/>
  <c r="M33" i="1"/>
  <c r="I33" i="1"/>
  <c r="Q32" i="1"/>
  <c r="M32" i="1"/>
  <c r="I32" i="1"/>
  <c r="P31" i="1"/>
  <c r="Q31" i="1" s="1"/>
  <c r="L31" i="1"/>
  <c r="H31" i="1"/>
  <c r="H30" i="1" s="1"/>
  <c r="L30" i="1"/>
  <c r="Q29" i="1"/>
  <c r="M29" i="1"/>
  <c r="I29" i="1"/>
  <c r="Q28" i="1"/>
  <c r="M28" i="1"/>
  <c r="I28" i="1"/>
  <c r="Q27" i="1"/>
  <c r="M27" i="1"/>
  <c r="I27" i="1"/>
  <c r="Q26" i="1"/>
  <c r="P26" i="1"/>
  <c r="M26" i="1"/>
  <c r="H26" i="1"/>
  <c r="I26" i="1" s="1"/>
  <c r="Q25" i="1"/>
  <c r="M25" i="1"/>
  <c r="P24" i="1"/>
  <c r="L24" i="1"/>
  <c r="H24" i="1"/>
  <c r="K23" i="1"/>
  <c r="G23" i="1"/>
  <c r="M21" i="1"/>
  <c r="I21" i="1"/>
  <c r="M20" i="1"/>
  <c r="H20" i="1"/>
  <c r="M19" i="1"/>
  <c r="M18" i="1"/>
  <c r="L18" i="1"/>
  <c r="Q17" i="1"/>
  <c r="I17" i="1"/>
  <c r="Q16" i="1"/>
  <c r="P16" i="1"/>
  <c r="L16" i="1"/>
  <c r="L15" i="1" s="1"/>
  <c r="H16" i="1"/>
  <c r="P15" i="1"/>
  <c r="Q15" i="1" s="1"/>
  <c r="Q14" i="1"/>
  <c r="M14" i="1"/>
  <c r="Q13" i="1"/>
  <c r="P13" i="1"/>
  <c r="M13" i="1"/>
  <c r="L13" i="1"/>
  <c r="H13" i="1"/>
  <c r="H12" i="1" s="1"/>
  <c r="P12" i="1"/>
  <c r="L12" i="1"/>
  <c r="I10" i="1"/>
  <c r="H9" i="1"/>
  <c r="I9" i="1" s="1"/>
  <c r="H8" i="1"/>
  <c r="M64" i="1" l="1"/>
  <c r="L55" i="1"/>
  <c r="I8" i="1"/>
  <c r="H7" i="1"/>
  <c r="Q12" i="1"/>
  <c r="P11" i="1"/>
  <c r="I16" i="1"/>
  <c r="H15" i="1"/>
  <c r="M24" i="1"/>
  <c r="L23" i="1"/>
  <c r="M12" i="1"/>
  <c r="L11" i="1"/>
  <c r="I20" i="1"/>
  <c r="H19" i="1"/>
  <c r="H23" i="1"/>
  <c r="Q24" i="1"/>
  <c r="P23" i="1"/>
  <c r="P30" i="1"/>
  <c r="Q30" i="1" s="1"/>
  <c r="H38" i="1"/>
  <c r="I38" i="1" s="1"/>
  <c r="P38" i="1"/>
  <c r="Q38" i="1" s="1"/>
  <c r="L39" i="1"/>
  <c r="H55" i="1"/>
  <c r="I55" i="1" s="1"/>
  <c r="P55" i="1"/>
  <c r="H71" i="1"/>
  <c r="I71" i="1" s="1"/>
  <c r="P73" i="1"/>
  <c r="H18" i="1" l="1"/>
  <c r="I18" i="1" s="1"/>
  <c r="I19" i="1"/>
  <c r="M11" i="1"/>
  <c r="L10" i="1"/>
  <c r="L22" i="1"/>
  <c r="M22" i="1" s="1"/>
  <c r="M23" i="1"/>
  <c r="I15" i="1"/>
  <c r="H11" i="1"/>
  <c r="H6" i="1" s="1"/>
  <c r="P10" i="1"/>
  <c r="Q11" i="1"/>
  <c r="I7" i="1"/>
  <c r="M55" i="1"/>
  <c r="L51" i="1"/>
  <c r="L44" i="1" s="1"/>
  <c r="Q73" i="1"/>
  <c r="P72" i="1"/>
  <c r="Q55" i="1"/>
  <c r="P51" i="1"/>
  <c r="P44" i="1" s="1"/>
  <c r="M39" i="1"/>
  <c r="L38" i="1"/>
  <c r="M38" i="1" s="1"/>
  <c r="P22" i="1"/>
  <c r="Q23" i="1"/>
  <c r="I23" i="1"/>
  <c r="H22" i="1"/>
  <c r="I22" i="1" s="1"/>
  <c r="H5" i="1" l="1"/>
  <c r="I5" i="1" s="1"/>
  <c r="I6" i="1"/>
  <c r="P43" i="1"/>
  <c r="Q44" i="1"/>
  <c r="Q72" i="1"/>
  <c r="P71" i="1"/>
  <c r="Q71" i="1" s="1"/>
  <c r="M44" i="1"/>
  <c r="L43" i="1"/>
  <c r="M10" i="1"/>
  <c r="L9" i="1"/>
  <c r="P21" i="1"/>
  <c r="Q22" i="1"/>
  <c r="Q10" i="1"/>
  <c r="P9" i="1"/>
  <c r="N9" i="1" l="1"/>
  <c r="Q9" i="1" s="1"/>
  <c r="P8" i="1"/>
  <c r="M9" i="1"/>
  <c r="L8" i="1"/>
  <c r="M43" i="1"/>
  <c r="L42" i="1"/>
  <c r="M42" i="1" s="1"/>
  <c r="P20" i="1"/>
  <c r="Q21" i="1"/>
  <c r="Q43" i="1"/>
  <c r="P42" i="1"/>
  <c r="Q42" i="1" s="1"/>
  <c r="M8" i="1" l="1"/>
  <c r="L7" i="1"/>
  <c r="Q8" i="1"/>
  <c r="P7" i="1"/>
  <c r="Q20" i="1"/>
  <c r="P19" i="1"/>
  <c r="Q19" i="1" l="1"/>
  <c r="P18" i="1"/>
  <c r="Q18" i="1" s="1"/>
  <c r="L6" i="1"/>
  <c r="M7" i="1"/>
  <c r="L5" i="1" l="1"/>
  <c r="M5" i="1" s="1"/>
  <c r="M6" i="1"/>
  <c r="P6" i="1"/>
  <c r="P5" i="1" l="1"/>
  <c r="Q5" i="1" s="1"/>
  <c r="Q6" i="1"/>
</calcChain>
</file>

<file path=xl/sharedStrings.xml><?xml version="1.0" encoding="utf-8"?>
<sst xmlns="http://schemas.openxmlformats.org/spreadsheetml/2006/main" count="370" uniqueCount="213">
  <si>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</si>
  <si>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</si>
  <si>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</si>
  <si>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</si>
  <si>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</si>
  <si>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2026 год</t>
  </si>
  <si>
    <t>2027 год</t>
  </si>
  <si>
    <t>2028 год</t>
  </si>
  <si>
    <t>Примечания
(при наличии поручений Губернатора ПК, первого вице-губернатора ПК указать реквизиты поручения)</t>
  </si>
  <si>
    <t>Бюджет 2026 год</t>
  </si>
  <si>
    <t>Предложения ГРБС</t>
  </si>
  <si>
    <t>Одобрено бюджетной комиссией</t>
  </si>
  <si>
    <t>Бюджет 
(с учетом изменений)</t>
  </si>
  <si>
    <t>Бюджет 2027 год</t>
  </si>
  <si>
    <t>Бюджет 2028 год</t>
  </si>
  <si>
    <t>РАСХОДЫ АИП всего (+/-)</t>
  </si>
  <si>
    <t>Х</t>
  </si>
  <si>
    <t>Расчеты за счет средств :краевой бюджет всего, в том числе</t>
  </si>
  <si>
    <t>министерство туризма Приморского края</t>
  </si>
  <si>
    <t>Развитие туризма в Приморском крае на 2020 - 2027 годы</t>
  </si>
  <si>
    <t>Предоставление бюджетных инвестиций акционерному обществу "Корпорация развития Приморского края" в целях финансирования проектов по созданию туристической инфраструктуры в Приморском крае</t>
  </si>
  <si>
    <t>1040143790</t>
  </si>
  <si>
    <t>451</t>
  </si>
  <si>
    <t>Бальнеологический курорт с туристической инфраструктурой "Чистоводное"</t>
  </si>
  <si>
    <t>780.10.0412.00.002</t>
  </si>
  <si>
    <t>Приморский край</t>
  </si>
  <si>
    <t xml:space="preserve">Бюджетные инвестиции АО «КРПК».
Входит в заявку ПК в Минвостокразвития как объект мастер-плана.
Без источника. </t>
  </si>
  <si>
    <t>министерство профессионального образования и занятости населения Приморского края</t>
  </si>
  <si>
    <t>Развитие образования Приморского края на 2020-2027 годы</t>
  </si>
  <si>
    <t>Осуществление капитальных вложений в объекты государственной собственности Приморского края в социальной сфере</t>
  </si>
  <si>
    <t>0244043640</t>
  </si>
  <si>
    <t>465</t>
  </si>
  <si>
    <t>Строительство общежития с гостиничным фондом КГА ПОУ "Дальневосточный судостроительный колледж" (г. Большой Камень)</t>
  </si>
  <si>
    <t>810.02.0704.00.002</t>
  </si>
  <si>
    <t>На оплату по действующему контракту 24 537 580,75 руб. (получено положительное заключение Гос.экспертизы по ПСД)+часть за тех.присоединение 11 658 369,09 руб . 
Без источника.</t>
  </si>
  <si>
    <t>Содействие занятости населения Приморского края на 2020 - 2027 годы</t>
  </si>
  <si>
    <t>0000000000</t>
  </si>
  <si>
    <t>414</t>
  </si>
  <si>
    <t>Реконструкция помещения по адресу: г. Артём, ул. Ленина, 11 для создания центра временного размещения для приезжающих в Приморский край</t>
  </si>
  <si>
    <t>810.04.0401.00.001</t>
  </si>
  <si>
    <t xml:space="preserve">Новый объект.
2026 год - разработка ПСД, 
2027-2028 - строительство.
Потребность центра занятости населения.
</t>
  </si>
  <si>
    <t>министерство образования Приморского края</t>
  </si>
  <si>
    <t>Развитие сельского хозяйства и регулирование рынков сельскохозяйственной продукции, сырья и продовольствия на 2020 - 2027 годы</t>
  </si>
  <si>
    <t>Обеспечение комплексного развития сельских территорий (строительство и реконструкция (модернизация), капитальный ремонт объектов государственных или муниципальных дошкольных образовательных организаций)</t>
  </si>
  <si>
    <t>1427ФR5764</t>
  </si>
  <si>
    <t>522</t>
  </si>
  <si>
    <t>"Строительство и эксплуатация объекта образования: Детский сад на 240 мест в ЖК "Формат" п. Зима Южная Надеждинского муниципального района Приморского края", на условиях концессии</t>
  </si>
  <si>
    <t>759.14.0701.20.0055</t>
  </si>
  <si>
    <t>Надеждинский муниципальный округ</t>
  </si>
  <si>
    <t>Снятие средств в связи отсутствием потребности у концессионера.</t>
  </si>
  <si>
    <t>министерство жилищно-коммунального хозяйства Приморского края</t>
  </si>
  <si>
    <t>Обеспечение доступным жильем и качественными услугами жилищно-коммунального хозяйства населения Приморского края</t>
  </si>
  <si>
    <t>Обеспечение земельных участков, предоставленных на бесплатной основе гражданам, имеющим трех и более детей, инженерной инфраструктурой</t>
  </si>
  <si>
    <t>0640392100</t>
  </si>
  <si>
    <t>Строительство сетей электроснабжения к земельным участкам, предоставленным на бесплатной основе гражданам, имеющим трех и более детей в селе Михайловка</t>
  </si>
  <si>
    <t>768.06.0502.19.0232</t>
  </si>
  <si>
    <t>Михайловский муниципальный округ</t>
  </si>
  <si>
    <r>
      <rPr>
        <sz val="10"/>
        <color rgb="FF000000"/>
        <rFont val="Times New Roman"/>
        <charset val="1"/>
      </rPr>
      <t xml:space="preserve">Сети к земельным участкам многодетных семей (строительство).
</t>
    </r>
    <r>
      <rPr>
        <sz val="10"/>
        <rFont val="Times New Roman"/>
        <charset val="1"/>
      </rPr>
      <t>Источник:</t>
    </r>
    <r>
      <rPr>
        <sz val="10"/>
        <color rgb="FF000000"/>
        <rFont val="Times New Roman"/>
        <charset val="1"/>
      </rPr>
      <t xml:space="preserve"> перераспределение средств с текущих расходов.</t>
    </r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</si>
  <si>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среды, ветеринарии</t>
  </si>
  <si>
    <t>0640943630</t>
  </si>
  <si>
    <t>466</t>
  </si>
  <si>
    <t>Реконструкция с увеличением производительности комплекса из 6 канализационных насосных станций, строительство комплекса напорно-самотечных коллекторов с учетом подключаемой нагрузки, в том числе проектирование</t>
  </si>
  <si>
    <t>768.06.0502.00.0342</t>
  </si>
  <si>
    <t>2026 год - авансирование 30%, остальная сумма переносится на 2027 год. 
Источник в 2027 году: текущие расходы министерства.</t>
  </si>
  <si>
    <t>Строительство сетей и сооружений водоотведения для подключения объектов, в том числе проектирование</t>
  </si>
  <si>
    <t>768.06.0502.00.0343</t>
  </si>
  <si>
    <t>Реконструкция магистрального водопровода Д 450 мм (построенного с объектами ДВФУ) с увеличением диаметра до Д 600 мм, в том числе проектирование</t>
  </si>
  <si>
    <t>768.06.0502.00.0345</t>
  </si>
  <si>
    <t>Охрана окружающей среды Приморского края на 2020-2027 годы</t>
  </si>
  <si>
    <t>Ликвидация накопленного ущерба в сфере обращения с твердыми коммунальными отходами на территории муниципальных образований Приморского края</t>
  </si>
  <si>
    <t>0840192580</t>
  </si>
  <si>
    <t>Ликвидация (рекультивация) несанкционированной свалки о. Попова</t>
  </si>
  <si>
    <t>768.08.0502.04.362</t>
  </si>
  <si>
    <t>Владивостокский городской округ</t>
  </si>
  <si>
    <t>Расходы не кап.характера, снятие на текущие расходы.</t>
  </si>
  <si>
    <t>Ликвидация (рекультивация) несанкционированной свалки с. Береговое</t>
  </si>
  <si>
    <t>768.08.0502.04.363</t>
  </si>
  <si>
    <t>Ликвидация (рекультивация) несанкционированной свалки в Хасанском муниципальном округе пгт. Зарубино</t>
  </si>
  <si>
    <t>768.08.0502.29.366</t>
  </si>
  <si>
    <t>Хасанский муниципальный округ</t>
  </si>
  <si>
    <t>Энергоэффективность, развитие газоснабжения и энергетики в Приморском крае на 2020-2027 годы</t>
  </si>
  <si>
    <t>Реализация мероприятий комплексных планов по снижению выбросов загрязняющих веществ в атмосферный воздух за счет средств краевого бюджета</t>
  </si>
  <si>
    <t>131Ч4А4410</t>
  </si>
  <si>
    <t>Строительство тепловой сети от котельной № 10 для переключения нагрузок на котельную № 5</t>
  </si>
  <si>
    <t>768.13.0605.11.0224</t>
  </si>
  <si>
    <t>Уссурийский городской округ</t>
  </si>
  <si>
    <t>Отсутствует потребность. Разработка ПСД за счет МО.
Лимиты СМР на 2028 год остаются.</t>
  </si>
  <si>
    <t>министерство энергетики и газоснабжения Приморского края</t>
  </si>
  <si>
    <t>Создание и развитие системы газоснабжения муниципальных образований</t>
  </si>
  <si>
    <t>1340192280</t>
  </si>
  <si>
    <t>Распределительный газопровод от ГРП «Пригород-1» для газоснабжения муниципальной котельной № 61, расположенной по адресу: г. Владивосток, ул. 2-ая Шоссейная, в районе д. 1 а. 2-й этап строительства</t>
  </si>
  <si>
    <t>787.13.0502.04.015</t>
  </si>
  <si>
    <t>Восстановление неосвоенных остатков 2025 года. Объект завершен. Необходимо произвести расчет.</t>
  </si>
  <si>
    <t>министерство транспорта и дорожного хозяйства Приморского края</t>
  </si>
  <si>
    <t>Развитие транспортного комплекса Приморского края на 2020 2027 годы</t>
  </si>
  <si>
    <t>Проектирование, строительство (реконструкция) автомобильных дорог общего пользования населенных пунктов</t>
  </si>
  <si>
    <t>124089Д007</t>
  </si>
  <si>
    <t>Строительство путепровода в районе ул. Виноградная через железнодорожные пути</t>
  </si>
  <si>
    <t>754.12.0409.02.499</t>
  </si>
  <si>
    <t>Артемовский городской округ</t>
  </si>
  <si>
    <t>Как источник для объектов:  
- 754.12.0409.00.042 «Реконструкция автомобильной дороги Уссурийск - Пограничный - Госграница на участке км 96 - км 112 в Приморском крае» в размере 150 000,00 руб.;
- 754.12.0409.00.144 «Реконструкция автомобильной дороги Краскино - Госграница на участке км 17 - км 29+550 в Приморском крае» в размере 769 962,00 руб.; 
- 754.12.0409.00.145 «Реконструкция автомобильной дороги Галенки - Новогеоргиевка - Полтавка - Застава на участке км 48+900 - пункт пропуска в Приморском крае» в размере 79 600,00 руб.</t>
  </si>
  <si>
    <t>Строительство мостового сооружения в районе ул. Бородинская - ул. Русская в городе Владивостоке</t>
  </si>
  <si>
    <t>754.12.0409.04.284</t>
  </si>
  <si>
    <t>Восстановление средств в рамках заключенного контракта. 
Источники:  
754.12.0409.04.357 «Реконструкция перекрестка Анны Щетининой - Выселковая» в размере 10 020 958,11 руб.
754.12.0409.04.446 Реконструкция и строительство линейных объектов в районе ул. Капитана Шефнера, ул. Всеволода Сибирцева, ул. Шилкинская, ул. Славянская в городе Владивостоке в размере 0,01 руб.
Субсидия ВГО на приобретение специализированной дорожной техники (КБК 754 0409 124089Д801) в размере 2 254 694,62 руб.</t>
  </si>
  <si>
    <t>Реконструкция перекрестка Анны Щетининой - Выселковая</t>
  </si>
  <si>
    <t>754.12.0409.04.357</t>
  </si>
  <si>
    <t xml:space="preserve">Экономия по контракту.
Источник для:
- 754.12.0409.04.284 «Строительство мостового сооружения в районе ул. Бородинская – ул. Русская в городе Владивостоке»; 
- 754.12.0409.04.431 «Реконструкция ул. Русская на участке от кольца Багратиона до ул. Майора Филипова»
</t>
  </si>
  <si>
    <t>Реконструкция ул. Русская на участке от кольца Багратиона до ул. Майора Филипова</t>
  </si>
  <si>
    <t>754.12.0409.04.431</t>
  </si>
  <si>
    <t>Восстановление средств в рамках заключенного контракта. 
Источник 754.12.0409.04.357 «Реконструкция перекрестка Анны Щетининой - Выселковая» в размере 10 791 000,00 руб.</t>
  </si>
  <si>
    <t>Реконструкция ул. Русская на участке от ул. Шуйская до просп. 100 лет Владивостоку</t>
  </si>
  <si>
    <t>754.12.0409.04.445</t>
  </si>
  <si>
    <t>Источник «Ремонт автомобильных дорог регионального или межмуниципального значения на территории Приморского края» КБК 754 04 09 124079Д010 244</t>
  </si>
  <si>
    <t>Реконструкция и строительство линейных объектов в районе ул. Капитана Шефнера, ул. Всеволода Сибирцева, ул. Шилкинская, ул. Славянская в городе Владивостоке</t>
  </si>
  <si>
    <t>754.12.0409.04.446</t>
  </si>
  <si>
    <t>Уменьшение на 0,01 руб. на основании письма администрации ВГО от 21.05.2026 №16-10703/6.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</si>
  <si>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</si>
  <si>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124099Д003</t>
  </si>
  <si>
    <t>Реконструкция автомобильной дороги Уссурийск - Пограничный - Госграница на участке км 96 - км 112 в Приморском крае</t>
  </si>
  <si>
    <t>754.12.0409.00.042</t>
  </si>
  <si>
    <t>Выкуп ЗУ.
Источник 754.12.0409.02.499 Строительство путепровода в районе ул. Виноградная через железнодорожные пути</t>
  </si>
  <si>
    <t>Реконструкция автомобильной дороги Краскино - Госграница на участке км 17 - км 29+550 в Приморском крае</t>
  </si>
  <si>
    <t>754.12.0409.00.144</t>
  </si>
  <si>
    <r>
      <rPr>
        <sz val="10"/>
        <color rgb="FF000000"/>
        <rFont val="Times New Roman"/>
      </rPr>
      <t xml:space="preserve">Сумма 44 311 484,83 руб.
Источник: дополнительные доходы, формирующие дорожный фонд.
</t>
    </r>
    <r>
      <rPr>
        <sz val="10"/>
        <color rgb="FF000000"/>
        <rFont val="Times New Roman"/>
        <charset val="1"/>
      </rPr>
      <t>Сумма 769 962,00 руб. (выкуп ЗУ).
Источник 754.12.0409.02.499 «Строительство путепровода в районе ул. Виноградная через железнодорожные пути.</t>
    </r>
  </si>
  <si>
    <t>Реконструкция автомобильной дороги Галенки - Новогеоргиевка - Полтавка - Застава на участке км 48+900 - пункт пропуска в Приморском крае</t>
  </si>
  <si>
    <t>754.12.0409.00.145</t>
  </si>
  <si>
    <t>Выкуп ЗУ.
Источник 754.12.0409.02.499 «Строительство путепровода в районе ул. Виноградная через железнодорожные пути.</t>
  </si>
  <si>
    <t>министерство строительства Приморского края</t>
  </si>
  <si>
    <t>Развитие здравоохранения Приморского края на 2020-2027 годы</t>
  </si>
  <si>
    <t>Реализация региональных программ модернизации первичного звена здравоохранения</t>
  </si>
  <si>
    <t>011Д153650</t>
  </si>
  <si>
    <t>Строительство больничного комплекса в пгт Ольга Ольгинского муниципального округа Приморского края, КГБУЗ "Ольгинская ЦРБ", в том числе проектно-изыскательские работы</t>
  </si>
  <si>
    <t>775.01.0902.00.032</t>
  </si>
  <si>
    <t>Для оплаты ГЭ.
Источник: «Строительство поликлиники в с. Лазо Лазовского муниципального округа Приморского края, КГБУЗ "Лазовская ЦРБ", в том числе проектно-изыскательские работы».</t>
  </si>
  <si>
    <t>Строительство поликлиники в с. Михайловка Михайловского муниципального района Приморского края, КГБУЗ «Михайловская ЦРБ», в том числе проектно-изыскательские работы</t>
  </si>
  <si>
    <t>775.01.0902.00.034</t>
  </si>
  <si>
    <t>Перераспределение связи с опережающими темпами строительно-монтажных работ.</t>
  </si>
  <si>
    <t>Строительство больничного комплекса в Надеждинском муниципальном районе Приморского края, КГБУЗ «Надеждинская ЦРБ», в том числе проектно-изыскательские работы</t>
  </si>
  <si>
    <t>775.01.0902.00.035</t>
  </si>
  <si>
    <t>Перераспределение согласно графику строительно-монтажных работ.</t>
  </si>
  <si>
    <t>Строительство структурного подразделения поликлиники в г. Владивостоке, КГБУЗ "Владивостокская поликлиника №1", в том числе проектно-изыскательские работы</t>
  </si>
  <si>
    <t>775.01.0902.00.036</t>
  </si>
  <si>
    <r>
      <rPr>
        <sz val="10"/>
        <color rgb="FF000000"/>
        <rFont val="Times New Roman"/>
        <charset val="1"/>
      </rPr>
      <t xml:space="preserve">Дополнительная потребность для корректировки ПСД.
</t>
    </r>
    <r>
      <rPr>
        <sz val="10"/>
        <rFont val="Times New Roman"/>
        <charset val="1"/>
      </rPr>
      <t>Источник:</t>
    </r>
    <r>
      <rPr>
        <sz val="10"/>
        <color rgb="FF000000"/>
        <rFont val="Times New Roman"/>
        <charset val="1"/>
      </rPr>
      <t xml:space="preserve"> «Строительство поликлиники в с. Лазо Лазовского муниципального округа Приморского края, КГБУЗ "Лазовская ЦРБ", в том числе проектно-изыскательские работы».</t>
    </r>
  </si>
  <si>
    <t>Строительство структурного подразделения поликлиники на территории п. Трудовое г. Владивостока, КГБУЗ «Владивостокская поликлиника №9», в том числе проектно-изыскательские работы</t>
  </si>
  <si>
    <t>775.01.0902.00.038</t>
  </si>
  <si>
    <r>
      <rPr>
        <sz val="10"/>
        <color rgb="FF000000"/>
        <rFont val="Times New Roman"/>
        <charset val="1"/>
      </rPr>
      <t xml:space="preserve">Экономия по контракту.
Источник для: </t>
    </r>
    <r>
      <rPr>
        <b/>
        <sz val="10"/>
        <color rgb="FF000000"/>
        <rFont val="Times New Roman"/>
        <charset val="1"/>
      </rPr>
      <t>«</t>
    </r>
    <r>
      <rPr>
        <sz val="10"/>
        <color rgb="FF000000"/>
        <rFont val="Times New Roman"/>
        <charset val="1"/>
      </rPr>
      <t xml:space="preserve">Строительство крытого футбольного манежа в г.Владивостоке, в том числе проектно-изыскательские работы».
</t>
    </r>
  </si>
  <si>
    <t>Строительство поликлиники в с. Лазо Лазовского муниципального округа Приморского края, КГБУЗ "Лазовская ЦРБ", в том числе проектно-изыскательские работы</t>
  </si>
  <si>
    <t>775.01.0902.00.041</t>
  </si>
  <si>
    <r>
      <rPr>
        <sz val="10"/>
        <color rgb="FF000000"/>
        <rFont val="Times New Roman"/>
        <charset val="1"/>
      </rPr>
      <t xml:space="preserve">Экономия по контракту.
Источник для: </t>
    </r>
    <r>
      <rPr>
        <b/>
        <sz val="10"/>
        <color rgb="FF000000"/>
        <rFont val="Times New Roman"/>
        <charset val="1"/>
      </rPr>
      <t>«</t>
    </r>
    <r>
      <rPr>
        <sz val="10"/>
        <color rgb="FF000000"/>
        <rFont val="Times New Roman"/>
        <charset val="1"/>
      </rPr>
      <t xml:space="preserve">Строительство поликлиники в г. Владивостоке, софинансируемой за счет средств федерального бюджета, в том числе проектно-изыскательские работы».
</t>
    </r>
  </si>
  <si>
    <t xml:space="preserve">Развитие физической культуры и спорта Приморского края </t>
  </si>
  <si>
    <t>Создание и модернизация объектов спортивной инфраструктуры региональной собственности для занятий физической культурой и спортом (строительство крытого футбольного манежа в г. Владивостоке, в том числе проектно-изыскательские работы)</t>
  </si>
  <si>
    <t>0940141391</t>
  </si>
  <si>
    <t>Строительство крытого футбольного манежа в г.Владивостоке, в том числе проектно-изыскательские работы</t>
  </si>
  <si>
    <t>775.09.1102.00.013</t>
  </si>
  <si>
    <r>
      <rPr>
        <sz val="10"/>
        <color rgb="FF000000"/>
        <rFont val="Times New Roman"/>
        <charset val="1"/>
      </rPr>
      <t xml:space="preserve">Для проведения инженерного обследования свайного поля.
</t>
    </r>
    <r>
      <rPr>
        <sz val="10"/>
        <rFont val="Times New Roman"/>
        <charset val="1"/>
      </rPr>
      <t xml:space="preserve">Источник: </t>
    </r>
    <r>
      <rPr>
        <sz val="10"/>
        <color rgb="FF000000"/>
        <rFont val="Times New Roman"/>
        <charset val="1"/>
      </rPr>
      <t>«Строительство структурного подразделения поликлиники на территории п. Трудовое г. Владивостока, КГБУЗ «Владивостокская поликлиника №9», в том числе проектно-изыскательские работы».</t>
    </r>
  </si>
  <si>
    <t>министерство имущественных и земельных отношений Приморского края</t>
  </si>
  <si>
    <t>Приобретение в краевую собственность жилых помещений для детей-сирот и детей оставшихся без попечения родителей, лиц из их числа</t>
  </si>
  <si>
    <t>0640643770</t>
  </si>
  <si>
    <t>412</t>
  </si>
  <si>
    <t>Приобретение в краевую собственность жилых помещений для детей-сирот</t>
  </si>
  <si>
    <t>779.06.1004.00.001</t>
  </si>
  <si>
    <t>Выкуп 7 квартир для детей-сирот по решению суда.
Источника нет.</t>
  </si>
  <si>
    <t>Расчеты за счет средств :федеральный бюджет (субсидии, субвенции, иные межбюджетные трансферты) всего, в том числе</t>
  </si>
  <si>
    <t>Переселение граждан из аварийного жилищного фонда за счет средств, поступивших от публично-правовой компании "Фонд развития территорий"</t>
  </si>
  <si>
    <t>061И267483</t>
  </si>
  <si>
    <t>Субсидии на приобретение жилых помещений Арсеньевскому городскому округу</t>
  </si>
  <si>
    <t>775.06.0501.01.073</t>
  </si>
  <si>
    <t>Арсеньевский городской округ</t>
  </si>
  <si>
    <t>Выписка № 17 из ПРОТОКОЛА заседания правления публично-правовой компании "ФРТ" № 44 от 27.05.2026;</t>
  </si>
  <si>
    <t>Субсидии на приобретение жилых помещений Артемовскому городскому округу</t>
  </si>
  <si>
    <t>775.06.0501.02.042</t>
  </si>
  <si>
    <t>Субсидии на приобретение жилых помещений городскому округу Большой Камень</t>
  </si>
  <si>
    <t>775.06.0501.03.061</t>
  </si>
  <si>
    <t>Городской округ Большой Камень</t>
  </si>
  <si>
    <t>Субсидии на приобретение жилых помещений Владивостокскому городскому округу</t>
  </si>
  <si>
    <t>775.06.0501.04.043</t>
  </si>
  <si>
    <t>Субсидии на приобретение жилых помещений Дальнегорскому муниципальному округу</t>
  </si>
  <si>
    <t>775.06.0501.05.044</t>
  </si>
  <si>
    <t>Дальнегорский муниципальный округ</t>
  </si>
  <si>
    <t>Субсидии на приобретение жилых помещений Находкинскому городскому округу</t>
  </si>
  <si>
    <t>775.06.0501.08.049</t>
  </si>
  <si>
    <t>Находкинский городской округ</t>
  </si>
  <si>
    <t>Субсидии на приобретение жилых помещений муниципальному округу город Партизанск</t>
  </si>
  <si>
    <t>775.06.0501.09.050</t>
  </si>
  <si>
    <t>Муниципальный округ город Партизанск</t>
  </si>
  <si>
    <t>Субсидии на приобретение жилых помещений муниципальному округу Спасск-Дальний</t>
  </si>
  <si>
    <t>775.06.0501.10.053</t>
  </si>
  <si>
    <t>Муниципальный округ Спасск-Дальний</t>
  </si>
  <si>
    <t>Субсидии на приобретение жилых помещений Уссурийскому городскому округу</t>
  </si>
  <si>
    <t>775.06.0501.11.054</t>
  </si>
  <si>
    <t>Субсидии на приобретение жилых помещений Кавалеровскому муниципальному округу</t>
  </si>
  <si>
    <t>775.06.0501.15.046</t>
  </si>
  <si>
    <t>Кавалеровский муниципальный округ</t>
  </si>
  <si>
    <t>Субсидии на приобретение жилых помещений Надеждинскому муниципальному округу</t>
  </si>
  <si>
    <t>775.06.0501.20.048</t>
  </si>
  <si>
    <t>Субсидии на приобретение жилых помещений Партизанскому муниципальному округу</t>
  </si>
  <si>
    <t>775.06.0501.23.051</t>
  </si>
  <si>
    <t>Партизанский муниципальный округ</t>
  </si>
  <si>
    <t>Субсидии на приобретение жилых помещений Пограничному муниципальному округу</t>
  </si>
  <si>
    <t>775.06.0501.24.074</t>
  </si>
  <si>
    <t>Пограничный муниципальный округ</t>
  </si>
  <si>
    <t>Субсидии на приобретение жилых помещений Ханкайскому муниципальному округу</t>
  </si>
  <si>
    <t>775.06.0501.28.075</t>
  </si>
  <si>
    <t>Ханкайский муниципальный округ</t>
  </si>
  <si>
    <t>Субсидии на приобретение жилых помещений Хасанскому муниципальному округу</t>
  </si>
  <si>
    <t>775.06.0501.29.055</t>
  </si>
  <si>
    <t>Субсидии на приобретение жилых помещений Хорольскому муниципальному округу</t>
  </si>
  <si>
    <t>775.06.0501.30.058</t>
  </si>
  <si>
    <t>Хорольский муниципальный округ</t>
  </si>
  <si>
    <t>Субсидии на приобретение жилых помещений Черниговскому муниципальному округу</t>
  </si>
  <si>
    <t>775.06.0501.31.076</t>
  </si>
  <si>
    <t>Черниговский муниципальный округ</t>
  </si>
  <si>
    <t>Предложения в адресную инвестиционную программу 2026-2028 гг. по изменению бюджетных ассигнований по расходам инвестиционного характера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</si>
</sst>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sz val="10"/>
      <name val="Times New Roman"/>
      <charset val="1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DE8CB"/>
        <bgColor rgb="FFFFDAB9"/>
      </patternFill>
    </fill>
    <fill>
      <patternFill patternType="solid">
        <fgColor rgb="FFF0FFF0"/>
        <bgColor rgb="FFFFFACD"/>
      </patternFill>
    </fill>
    <fill>
      <patternFill patternType="solid">
        <fgColor rgb="FFFFFACD"/>
        <bgColor rgb="FFF0FFF0"/>
      </patternFill>
    </fill>
    <fill>
      <patternFill patternType="solid">
        <fgColor rgb="FFFFDAB9"/>
        <bgColor rgb="FFDDE8C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36">
    <xf numFmtId="0" fontId="0" fillId="0" borderId="0" xfId="0">
      <alignment vertical="top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 wrapText="1"/>
    </xf>
    <xf numFmtId="4" fontId="0" fillId="3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 applyProtection="1">
      <alignment horizontal="center" vertical="top" wrapText="1"/>
    </xf>
    <xf numFmtId="4" fontId="0" fillId="4" borderId="1" xfId="0" applyNumberFormat="1" applyFont="1" applyFill="1" applyBorder="1" applyAlignment="1" applyProtection="1">
      <alignment horizontal="center" vertical="top" wrapText="1"/>
    </xf>
    <xf numFmtId="0" fontId="0" fillId="5" borderId="1" xfId="0" applyFont="1" applyFill="1" applyBorder="1" applyAlignment="1" applyProtection="1">
      <alignment horizontal="center" vertical="center" wrapText="1"/>
    </xf>
    <xf numFmtId="0" fontId="0" fillId="5" borderId="1" xfId="0" applyFont="1" applyFill="1" applyBorder="1" applyAlignment="1" applyProtection="1">
      <alignment horizontal="center" vertical="top" wrapText="1"/>
    </xf>
    <xf numFmtId="4" fontId="0" fillId="5" borderId="1" xfId="0" applyNumberFormat="1" applyFont="1" applyFill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4" fontId="2" fillId="2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center" vertical="top" wrapText="1"/>
    </xf>
    <xf numFmtId="4" fontId="3" fillId="2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top" wrapText="1"/>
    </xf>
    <xf numFmtId="4" fontId="0" fillId="0" borderId="1" xfId="0" applyNumberFormat="1" applyFont="1" applyBorder="1" applyAlignment="1" applyProtection="1">
      <alignment horizontal="center" vertical="top" wrapText="1"/>
    </xf>
    <xf numFmtId="4" fontId="0" fillId="2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top" wrapText="1"/>
    </xf>
    <xf numFmtId="4" fontId="0" fillId="0" borderId="1" xfId="0" applyNumberFormat="1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0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R91"/>
  <sheetViews>
    <sheetView tabSelected="1" view="pageBreakPreview" zoomScale="60" zoomScaleNormal="75" zoomScalePageLayoutView="75" workbookViewId="0">
      <selection activeCell="A3" sqref="A3:A4"/>
    </sheetView>
  </sheetViews>
  <sheetFormatPr defaultColWidth="8.83203125" defaultRowHeight="15" customHeight="1" x14ac:dyDescent="0.2"/>
  <cols>
    <col min="1" max="1" width="72.83203125" style="1" customWidth="1"/>
    <col min="2" max="2" width="17.5" style="2" bestFit="1" customWidth="1"/>
    <col min="3" max="3" width="13.1640625" style="2" customWidth="1"/>
    <col min="4" max="4" width="19.5" style="2" bestFit="1" customWidth="1"/>
    <col min="5" max="5" width="17.33203125" style="2" customWidth="1"/>
    <col min="6" max="6" width="18.1640625" style="2" bestFit="1" customWidth="1"/>
    <col min="7" max="8" width="17" style="2" bestFit="1" customWidth="1"/>
    <col min="9" max="10" width="18.1640625" style="2" bestFit="1" customWidth="1"/>
    <col min="11" max="11" width="15.33203125" style="2" bestFit="1" customWidth="1"/>
    <col min="12" max="12" width="16.33203125" style="2" bestFit="1" customWidth="1"/>
    <col min="13" max="13" width="18.1640625" style="2" bestFit="1" customWidth="1"/>
    <col min="14" max="14" width="19.33203125" style="2" bestFit="1" customWidth="1"/>
    <col min="15" max="15" width="16.33203125" style="2" bestFit="1" customWidth="1"/>
    <col min="16" max="16" width="12.5" style="2" bestFit="1" customWidth="1"/>
    <col min="17" max="17" width="19.33203125" style="2" bestFit="1" customWidth="1"/>
    <col min="18" max="18" width="56.33203125" style="2" customWidth="1"/>
  </cols>
  <sheetData>
    <row r="1" spans="1:18" ht="14.85" customHeight="1" x14ac:dyDescent="0.2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9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5" customHeight="1" x14ac:dyDescent="0.2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/>
      <c r="H3" s="35"/>
      <c r="I3" s="35"/>
      <c r="J3" s="35" t="s">
        <v>6</v>
      </c>
      <c r="K3" s="35"/>
      <c r="L3" s="35"/>
      <c r="M3" s="35"/>
      <c r="N3" s="35" t="s">
        <v>7</v>
      </c>
      <c r="O3" s="35"/>
      <c r="P3" s="35"/>
      <c r="Q3" s="35"/>
      <c r="R3" s="35" t="s">
        <v>8</v>
      </c>
    </row>
    <row r="4" spans="1:18" ht="38.25" x14ac:dyDescent="0.2">
      <c r="A4" s="35"/>
      <c r="B4" s="35"/>
      <c r="C4" s="35"/>
      <c r="D4" s="35"/>
      <c r="E4" s="35"/>
      <c r="F4" s="3" t="s">
        <v>9</v>
      </c>
      <c r="G4" s="3" t="s">
        <v>10</v>
      </c>
      <c r="H4" s="4" t="s">
        <v>11</v>
      </c>
      <c r="I4" s="3" t="s">
        <v>12</v>
      </c>
      <c r="J4" s="3" t="s">
        <v>13</v>
      </c>
      <c r="K4" s="3" t="s">
        <v>10</v>
      </c>
      <c r="L4" s="4" t="s">
        <v>11</v>
      </c>
      <c r="M4" s="3" t="s">
        <v>12</v>
      </c>
      <c r="N4" s="3" t="s">
        <v>14</v>
      </c>
      <c r="O4" s="3" t="s">
        <v>10</v>
      </c>
      <c r="P4" s="4" t="s">
        <v>11</v>
      </c>
      <c r="Q4" s="3" t="s">
        <v>12</v>
      </c>
      <c r="R4" s="35"/>
    </row>
    <row r="5" spans="1:18" ht="26.25" customHeight="1" x14ac:dyDescent="0.2">
      <c r="A5" s="5" t="s">
        <v>15</v>
      </c>
      <c r="B5" s="5" t="s">
        <v>16</v>
      </c>
      <c r="C5" s="5" t="s">
        <v>16</v>
      </c>
      <c r="D5" s="5" t="s">
        <v>16</v>
      </c>
      <c r="E5" s="5"/>
      <c r="F5" s="6">
        <v>24756786230.84</v>
      </c>
      <c r="G5" s="6">
        <v>1022789302.76</v>
      </c>
      <c r="H5" s="6">
        <f>H6+H71</f>
        <v>766471813.83000004</v>
      </c>
      <c r="I5" s="6">
        <f t="shared" ref="I5:I10" si="0">F5+H5</f>
        <v>25523258044.670002</v>
      </c>
      <c r="J5" s="6">
        <v>26560353193.07</v>
      </c>
      <c r="K5" s="6">
        <v>181852620</v>
      </c>
      <c r="L5" s="6">
        <f>L6+L71</f>
        <v>200530000</v>
      </c>
      <c r="M5" s="6">
        <f t="shared" ref="M5:M14" si="1">J5+L5</f>
        <v>26760883193.07</v>
      </c>
      <c r="N5" s="6">
        <v>45696475389.540001</v>
      </c>
      <c r="O5" s="6">
        <v>900654560</v>
      </c>
      <c r="P5" s="6">
        <f>P6+P71</f>
        <v>0</v>
      </c>
      <c r="Q5" s="6">
        <f>N5+P5</f>
        <v>45696475389.540001</v>
      </c>
      <c r="R5" s="5"/>
    </row>
    <row r="6" spans="1:18" ht="26.25" customHeight="1" x14ac:dyDescent="0.2">
      <c r="A6" s="7" t="s">
        <v>17</v>
      </c>
      <c r="B6" s="7" t="s">
        <v>16</v>
      </c>
      <c r="C6" s="7" t="s">
        <v>16</v>
      </c>
      <c r="D6" s="7" t="s">
        <v>16</v>
      </c>
      <c r="E6" s="8"/>
      <c r="F6" s="9">
        <v>18390091265.330002</v>
      </c>
      <c r="G6" s="9">
        <v>226728032.65000001</v>
      </c>
      <c r="H6" s="9">
        <f>H7+H11+H18+H22+H38+H42+H55+H67</f>
        <v>-29589456.279999979</v>
      </c>
      <c r="I6" s="9">
        <f t="shared" si="0"/>
        <v>18360501809.050003</v>
      </c>
      <c r="J6" s="9">
        <v>18235153608.07</v>
      </c>
      <c r="K6" s="9">
        <v>181852620</v>
      </c>
      <c r="L6" s="9">
        <f>L7+L11+L18+L22+L38+L42+L55+L67</f>
        <v>200530000</v>
      </c>
      <c r="M6" s="9">
        <f t="shared" si="1"/>
        <v>18435683608.07</v>
      </c>
      <c r="N6" s="9">
        <v>25929956489.540001</v>
      </c>
      <c r="O6" s="9">
        <v>900654560</v>
      </c>
      <c r="P6" s="9">
        <f>P7+P11+P18+P22+P38+P42+P55+P67</f>
        <v>0</v>
      </c>
      <c r="Q6" s="9">
        <f>N6+P6</f>
        <v>25929956489.540001</v>
      </c>
      <c r="R6" s="8"/>
    </row>
    <row r="7" spans="1:18" ht="26.25" customHeight="1" x14ac:dyDescent="0.2">
      <c r="A7" s="10" t="s">
        <v>18</v>
      </c>
      <c r="B7" s="10" t="s">
        <v>16</v>
      </c>
      <c r="C7" s="10" t="s">
        <v>16</v>
      </c>
      <c r="D7" s="10" t="s">
        <v>16</v>
      </c>
      <c r="E7" s="11"/>
      <c r="F7" s="12">
        <v>513786900</v>
      </c>
      <c r="G7" s="12">
        <v>0</v>
      </c>
      <c r="H7" s="12">
        <f>H8</f>
        <v>0</v>
      </c>
      <c r="I7" s="12">
        <f t="shared" si="0"/>
        <v>513786900</v>
      </c>
      <c r="J7" s="12">
        <v>513786900</v>
      </c>
      <c r="K7" s="12">
        <v>62822620</v>
      </c>
      <c r="L7" s="12">
        <f>L8</f>
        <v>0</v>
      </c>
      <c r="M7" s="12">
        <f t="shared" si="1"/>
        <v>513786900</v>
      </c>
      <c r="N7" s="12">
        <v>490759901.62</v>
      </c>
      <c r="O7" s="12">
        <v>828154560</v>
      </c>
      <c r="P7" s="12">
        <f>P8</f>
        <v>0</v>
      </c>
      <c r="Q7" s="12">
        <v>1318914461.6199999</v>
      </c>
      <c r="R7" s="11"/>
    </row>
    <row r="8" spans="1:18" ht="26.25" customHeight="1" x14ac:dyDescent="0.2">
      <c r="A8" s="3" t="s">
        <v>19</v>
      </c>
      <c r="B8" s="3" t="s">
        <v>16</v>
      </c>
      <c r="C8" s="3" t="s">
        <v>16</v>
      </c>
      <c r="D8" s="3" t="s">
        <v>16</v>
      </c>
      <c r="E8" s="13"/>
      <c r="F8" s="14">
        <v>513786900</v>
      </c>
      <c r="G8" s="14">
        <v>0</v>
      </c>
      <c r="H8" s="15">
        <f>H9</f>
        <v>0</v>
      </c>
      <c r="I8" s="14">
        <f t="shared" si="0"/>
        <v>513786900</v>
      </c>
      <c r="J8" s="14">
        <v>513786900</v>
      </c>
      <c r="K8" s="14">
        <v>62822620</v>
      </c>
      <c r="L8" s="15">
        <f>L9</f>
        <v>0</v>
      </c>
      <c r="M8" s="14">
        <f t="shared" si="1"/>
        <v>513786900</v>
      </c>
      <c r="N8" s="14">
        <v>490759901.62</v>
      </c>
      <c r="O8" s="14">
        <v>828154560</v>
      </c>
      <c r="P8" s="15">
        <f>P9</f>
        <v>0</v>
      </c>
      <c r="Q8" s="14">
        <f t="shared" ref="Q8:Q44" si="2">N8+P8</f>
        <v>490759901.62</v>
      </c>
      <c r="R8" s="13"/>
    </row>
    <row r="9" spans="1:18" ht="51" x14ac:dyDescent="0.2">
      <c r="A9" s="16" t="s">
        <v>20</v>
      </c>
      <c r="B9" s="16" t="s">
        <v>21</v>
      </c>
      <c r="C9" s="16" t="s">
        <v>22</v>
      </c>
      <c r="D9" s="16" t="s">
        <v>16</v>
      </c>
      <c r="E9" s="17"/>
      <c r="F9" s="18">
        <v>0</v>
      </c>
      <c r="G9" s="18">
        <v>0</v>
      </c>
      <c r="H9" s="19">
        <f>H10</f>
        <v>0</v>
      </c>
      <c r="I9" s="18">
        <f t="shared" si="0"/>
        <v>0</v>
      </c>
      <c r="J9" s="18">
        <v>0</v>
      </c>
      <c r="K9" s="18">
        <v>62822620</v>
      </c>
      <c r="L9" s="19">
        <f>L10</f>
        <v>0</v>
      </c>
      <c r="M9" s="18">
        <f t="shared" si="1"/>
        <v>0</v>
      </c>
      <c r="N9" s="18">
        <f>+P9</f>
        <v>0</v>
      </c>
      <c r="O9" s="18">
        <v>828154560</v>
      </c>
      <c r="P9" s="19">
        <f>P10</f>
        <v>0</v>
      </c>
      <c r="Q9" s="18">
        <f t="shared" si="2"/>
        <v>0</v>
      </c>
      <c r="R9" s="17"/>
    </row>
    <row r="10" spans="1:18" ht="51" x14ac:dyDescent="0.2">
      <c r="A10" s="20" t="s">
        <v>23</v>
      </c>
      <c r="B10" s="20"/>
      <c r="C10" s="20"/>
      <c r="D10" s="20" t="s">
        <v>24</v>
      </c>
      <c r="E10" s="21" t="s">
        <v>25</v>
      </c>
      <c r="F10" s="22">
        <v>0</v>
      </c>
      <c r="G10" s="22">
        <v>0</v>
      </c>
      <c r="H10" s="23">
        <v>0</v>
      </c>
      <c r="I10" s="22">
        <f t="shared" si="0"/>
        <v>0</v>
      </c>
      <c r="J10" s="22">
        <v>0</v>
      </c>
      <c r="K10" s="22">
        <v>62822620</v>
      </c>
      <c r="L10" s="23">
        <f>L11</f>
        <v>0</v>
      </c>
      <c r="M10" s="22">
        <f t="shared" si="1"/>
        <v>0</v>
      </c>
      <c r="N10" s="22">
        <v>0</v>
      </c>
      <c r="O10" s="22">
        <v>828154560</v>
      </c>
      <c r="P10" s="23">
        <f>P11</f>
        <v>0</v>
      </c>
      <c r="Q10" s="22">
        <f t="shared" si="2"/>
        <v>0</v>
      </c>
      <c r="R10" s="24" t="s">
        <v>26</v>
      </c>
    </row>
    <row r="11" spans="1:18" ht="26.25" customHeight="1" x14ac:dyDescent="0.2">
      <c r="A11" s="10" t="s">
        <v>27</v>
      </c>
      <c r="B11" s="10" t="s">
        <v>16</v>
      </c>
      <c r="C11" s="10" t="s">
        <v>16</v>
      </c>
      <c r="D11" s="10" t="s">
        <v>16</v>
      </c>
      <c r="E11" s="11"/>
      <c r="F11" s="12">
        <v>0</v>
      </c>
      <c r="G11" s="12">
        <v>45409512.310000002</v>
      </c>
      <c r="H11" s="12">
        <f>H12+H15</f>
        <v>0</v>
      </c>
      <c r="I11" s="12">
        <v>45409512.310000002</v>
      </c>
      <c r="J11" s="12">
        <v>0</v>
      </c>
      <c r="K11" s="12">
        <v>72500000</v>
      </c>
      <c r="L11" s="12">
        <f>L12+L15</f>
        <v>0</v>
      </c>
      <c r="M11" s="12">
        <f t="shared" si="1"/>
        <v>0</v>
      </c>
      <c r="N11" s="12">
        <v>0</v>
      </c>
      <c r="O11" s="12">
        <v>72500000</v>
      </c>
      <c r="P11" s="12">
        <f>P12+P15</f>
        <v>0</v>
      </c>
      <c r="Q11" s="12">
        <f t="shared" si="2"/>
        <v>0</v>
      </c>
      <c r="R11" s="11"/>
    </row>
    <row r="12" spans="1:18" ht="12.75" x14ac:dyDescent="0.2">
      <c r="A12" s="3" t="s">
        <v>28</v>
      </c>
      <c r="B12" s="3" t="s">
        <v>16</v>
      </c>
      <c r="C12" s="3" t="s">
        <v>16</v>
      </c>
      <c r="D12" s="3" t="s">
        <v>16</v>
      </c>
      <c r="E12" s="13"/>
      <c r="F12" s="14">
        <v>0</v>
      </c>
      <c r="G12" s="14">
        <v>36195949.840000004</v>
      </c>
      <c r="H12" s="15">
        <f>H13</f>
        <v>0</v>
      </c>
      <c r="I12" s="14">
        <v>36195949.840000004</v>
      </c>
      <c r="J12" s="14">
        <v>0</v>
      </c>
      <c r="K12" s="14">
        <v>0</v>
      </c>
      <c r="L12" s="15">
        <f>L13</f>
        <v>0</v>
      </c>
      <c r="M12" s="14">
        <f t="shared" si="1"/>
        <v>0</v>
      </c>
      <c r="N12" s="14">
        <v>0</v>
      </c>
      <c r="O12" s="14">
        <v>0</v>
      </c>
      <c r="P12" s="15">
        <f>P13</f>
        <v>0</v>
      </c>
      <c r="Q12" s="14">
        <f t="shared" si="2"/>
        <v>0</v>
      </c>
    </row>
    <row r="13" spans="1:18" ht="25.5" x14ac:dyDescent="0.2">
      <c r="A13" s="16" t="s">
        <v>29</v>
      </c>
      <c r="B13" s="16" t="s">
        <v>30</v>
      </c>
      <c r="C13" s="16" t="s">
        <v>31</v>
      </c>
      <c r="D13" s="16" t="s">
        <v>16</v>
      </c>
      <c r="E13" s="17"/>
      <c r="F13" s="18">
        <v>0</v>
      </c>
      <c r="G13" s="18">
        <v>36195949.840000004</v>
      </c>
      <c r="H13" s="19">
        <f>H14</f>
        <v>0</v>
      </c>
      <c r="I13" s="18">
        <v>36195949.840000004</v>
      </c>
      <c r="J13" s="18">
        <v>0</v>
      </c>
      <c r="K13" s="18">
        <v>0</v>
      </c>
      <c r="L13" s="19">
        <f>L14</f>
        <v>0</v>
      </c>
      <c r="M13" s="18">
        <f t="shared" si="1"/>
        <v>0</v>
      </c>
      <c r="N13" s="18">
        <v>0</v>
      </c>
      <c r="O13" s="18">
        <v>0</v>
      </c>
      <c r="P13" s="19">
        <f>P14</f>
        <v>0</v>
      </c>
      <c r="Q13" s="18">
        <f t="shared" si="2"/>
        <v>0</v>
      </c>
      <c r="R13" s="17"/>
    </row>
    <row r="14" spans="1:18" ht="51" x14ac:dyDescent="0.2">
      <c r="A14" s="20" t="s">
        <v>32</v>
      </c>
      <c r="B14" s="20"/>
      <c r="C14" s="20"/>
      <c r="D14" s="20" t="s">
        <v>33</v>
      </c>
      <c r="E14" s="21" t="s">
        <v>25</v>
      </c>
      <c r="F14" s="22">
        <v>0</v>
      </c>
      <c r="G14" s="22">
        <v>36195949.840000004</v>
      </c>
      <c r="H14" s="23">
        <v>0</v>
      </c>
      <c r="I14" s="22">
        <v>36195949.840000004</v>
      </c>
      <c r="J14" s="22">
        <v>0</v>
      </c>
      <c r="K14" s="22">
        <v>0</v>
      </c>
      <c r="L14" s="23"/>
      <c r="M14" s="22">
        <f t="shared" si="1"/>
        <v>0</v>
      </c>
      <c r="N14" s="22">
        <v>0</v>
      </c>
      <c r="O14" s="22">
        <v>0</v>
      </c>
      <c r="P14" s="23"/>
      <c r="Q14" s="22">
        <f t="shared" si="2"/>
        <v>0</v>
      </c>
      <c r="R14" s="24" t="s">
        <v>34</v>
      </c>
    </row>
    <row r="15" spans="1:18" ht="12.75" x14ac:dyDescent="0.2">
      <c r="A15" s="3" t="s">
        <v>35</v>
      </c>
      <c r="B15" s="3" t="s">
        <v>16</v>
      </c>
      <c r="C15" s="3" t="s">
        <v>16</v>
      </c>
      <c r="D15" s="3" t="s">
        <v>16</v>
      </c>
      <c r="E15" s="13"/>
      <c r="F15" s="14">
        <v>0</v>
      </c>
      <c r="G15" s="14">
        <v>9213562.4700000007</v>
      </c>
      <c r="H15" s="15">
        <f>H16</f>
        <v>0</v>
      </c>
      <c r="I15" s="14">
        <f t="shared" ref="I15:I23" si="3">F15+H15</f>
        <v>0</v>
      </c>
      <c r="J15" s="14">
        <v>0</v>
      </c>
      <c r="K15" s="14">
        <v>72500000</v>
      </c>
      <c r="L15" s="15">
        <f>L16</f>
        <v>0</v>
      </c>
      <c r="M15" s="14">
        <v>72500000</v>
      </c>
      <c r="N15" s="14">
        <v>0</v>
      </c>
      <c r="O15" s="14">
        <v>72500000</v>
      </c>
      <c r="P15" s="15">
        <f>P16</f>
        <v>0</v>
      </c>
      <c r="Q15" s="14">
        <f t="shared" si="2"/>
        <v>0</v>
      </c>
      <c r="R15" s="17"/>
    </row>
    <row r="16" spans="1:18" ht="12.75" x14ac:dyDescent="0.2">
      <c r="A16" s="16" t="s">
        <v>36</v>
      </c>
      <c r="B16" s="16" t="s">
        <v>36</v>
      </c>
      <c r="C16" s="16" t="s">
        <v>37</v>
      </c>
      <c r="D16" s="16" t="s">
        <v>16</v>
      </c>
      <c r="E16" s="17"/>
      <c r="F16" s="18">
        <v>0</v>
      </c>
      <c r="G16" s="18">
        <v>9213562.4700000007</v>
      </c>
      <c r="H16" s="19">
        <f>H17</f>
        <v>0</v>
      </c>
      <c r="I16" s="18">
        <f t="shared" si="3"/>
        <v>0</v>
      </c>
      <c r="J16" s="18">
        <v>0</v>
      </c>
      <c r="K16" s="18">
        <v>72500000</v>
      </c>
      <c r="L16" s="19">
        <f>L17</f>
        <v>0</v>
      </c>
      <c r="M16" s="18">
        <v>72500000</v>
      </c>
      <c r="N16" s="18">
        <v>0</v>
      </c>
      <c r="O16" s="18">
        <v>72500000</v>
      </c>
      <c r="P16" s="19">
        <f>P17</f>
        <v>0</v>
      </c>
      <c r="Q16" s="18">
        <f t="shared" si="2"/>
        <v>0</v>
      </c>
      <c r="R16" s="24"/>
    </row>
    <row r="17" spans="1:18" ht="63.75" x14ac:dyDescent="0.2">
      <c r="A17" s="20" t="s">
        <v>38</v>
      </c>
      <c r="B17" s="20"/>
      <c r="C17" s="20"/>
      <c r="D17" s="20" t="s">
        <v>39</v>
      </c>
      <c r="E17" s="21" t="s">
        <v>25</v>
      </c>
      <c r="F17" s="22">
        <v>0</v>
      </c>
      <c r="G17" s="22">
        <v>9213562.4700000007</v>
      </c>
      <c r="H17" s="23">
        <v>0</v>
      </c>
      <c r="I17" s="22">
        <f t="shared" si="3"/>
        <v>0</v>
      </c>
      <c r="J17" s="22">
        <v>0</v>
      </c>
      <c r="K17" s="22">
        <v>72500000</v>
      </c>
      <c r="L17" s="23"/>
      <c r="M17" s="22">
        <v>72500000</v>
      </c>
      <c r="N17" s="22">
        <v>0</v>
      </c>
      <c r="O17" s="22">
        <v>72500000</v>
      </c>
      <c r="P17" s="23"/>
      <c r="Q17" s="22">
        <f t="shared" si="2"/>
        <v>0</v>
      </c>
      <c r="R17" s="24" t="s">
        <v>40</v>
      </c>
    </row>
    <row r="18" spans="1:18" ht="14.25" customHeight="1" x14ac:dyDescent="0.2">
      <c r="A18" s="10" t="s">
        <v>41</v>
      </c>
      <c r="B18" s="10" t="s">
        <v>16</v>
      </c>
      <c r="C18" s="10" t="s">
        <v>16</v>
      </c>
      <c r="D18" s="10" t="s">
        <v>16</v>
      </c>
      <c r="E18" s="11"/>
      <c r="F18" s="12">
        <v>551500095.63</v>
      </c>
      <c r="G18" s="12">
        <v>-2697754.48</v>
      </c>
      <c r="H18" s="12">
        <f>H19</f>
        <v>-2697754.48</v>
      </c>
      <c r="I18" s="12">
        <f t="shared" si="3"/>
        <v>548802341.14999998</v>
      </c>
      <c r="J18" s="12">
        <v>525025663.18000001</v>
      </c>
      <c r="K18" s="12">
        <v>0</v>
      </c>
      <c r="L18" s="12">
        <f>L19</f>
        <v>0</v>
      </c>
      <c r="M18" s="12">
        <f t="shared" ref="M18:M29" si="4">J18+L18</f>
        <v>525025663.18000001</v>
      </c>
      <c r="N18" s="12">
        <v>308967866.67000002</v>
      </c>
      <c r="O18" s="12">
        <v>0</v>
      </c>
      <c r="P18" s="12">
        <f>P19</f>
        <v>0</v>
      </c>
      <c r="Q18" s="12">
        <f t="shared" si="2"/>
        <v>308967866.67000002</v>
      </c>
      <c r="R18" s="11"/>
    </row>
    <row r="19" spans="1:18" ht="38.25" x14ac:dyDescent="0.2">
      <c r="A19" s="3" t="s">
        <v>42</v>
      </c>
      <c r="B19" s="3" t="s">
        <v>16</v>
      </c>
      <c r="C19" s="3" t="s">
        <v>16</v>
      </c>
      <c r="D19" s="3" t="s">
        <v>16</v>
      </c>
      <c r="E19" s="13"/>
      <c r="F19" s="14">
        <v>18951673.870000001</v>
      </c>
      <c r="G19" s="14">
        <v>-2697754.48</v>
      </c>
      <c r="H19" s="15">
        <f>H20</f>
        <v>-2697754.48</v>
      </c>
      <c r="I19" s="14">
        <f t="shared" si="3"/>
        <v>16253919.390000001</v>
      </c>
      <c r="J19" s="14">
        <v>18951673.870000001</v>
      </c>
      <c r="K19" s="14">
        <v>0</v>
      </c>
      <c r="L19" s="15">
        <v>0</v>
      </c>
      <c r="M19" s="14">
        <f t="shared" si="4"/>
        <v>18951673.870000001</v>
      </c>
      <c r="N19" s="14">
        <v>82411000</v>
      </c>
      <c r="O19" s="14">
        <v>0</v>
      </c>
      <c r="P19" s="15">
        <f>P20</f>
        <v>0</v>
      </c>
      <c r="Q19" s="14">
        <f t="shared" si="2"/>
        <v>82411000</v>
      </c>
      <c r="R19" s="13"/>
    </row>
    <row r="20" spans="1:18" ht="39.75" customHeight="1" x14ac:dyDescent="0.2">
      <c r="A20" s="16" t="s">
        <v>43</v>
      </c>
      <c r="B20" s="16" t="s">
        <v>44</v>
      </c>
      <c r="C20" s="16" t="s">
        <v>45</v>
      </c>
      <c r="D20" s="16" t="s">
        <v>16</v>
      </c>
      <c r="E20" s="17"/>
      <c r="F20" s="18">
        <v>18951673.870000001</v>
      </c>
      <c r="G20" s="18">
        <v>-2697754.48</v>
      </c>
      <c r="H20" s="19">
        <f>H21</f>
        <v>-2697754.48</v>
      </c>
      <c r="I20" s="18">
        <f t="shared" si="3"/>
        <v>16253919.390000001</v>
      </c>
      <c r="J20" s="18">
        <v>18951673.870000001</v>
      </c>
      <c r="K20" s="18">
        <v>0</v>
      </c>
      <c r="L20" s="19">
        <v>0</v>
      </c>
      <c r="M20" s="18">
        <f t="shared" si="4"/>
        <v>18951673.870000001</v>
      </c>
      <c r="N20" s="18">
        <v>82411000</v>
      </c>
      <c r="O20" s="18">
        <v>0</v>
      </c>
      <c r="P20" s="19">
        <f>P21</f>
        <v>0</v>
      </c>
      <c r="Q20" s="18">
        <f t="shared" si="2"/>
        <v>82411000</v>
      </c>
      <c r="R20" s="17"/>
    </row>
    <row r="21" spans="1:18" ht="39.75" customHeight="1" x14ac:dyDescent="0.2">
      <c r="A21" s="20" t="s">
        <v>46</v>
      </c>
      <c r="B21" s="20"/>
      <c r="C21" s="20"/>
      <c r="D21" s="20" t="s">
        <v>47</v>
      </c>
      <c r="E21" s="21" t="s">
        <v>48</v>
      </c>
      <c r="F21" s="22">
        <v>18951673.870000001</v>
      </c>
      <c r="G21" s="22">
        <v>-2697754.48</v>
      </c>
      <c r="H21" s="23">
        <v>-2697754.48</v>
      </c>
      <c r="I21" s="22">
        <f t="shared" si="3"/>
        <v>16253919.390000001</v>
      </c>
      <c r="J21" s="22">
        <v>18951673.870000001</v>
      </c>
      <c r="K21" s="22">
        <v>0</v>
      </c>
      <c r="L21" s="23">
        <v>0</v>
      </c>
      <c r="M21" s="22">
        <f t="shared" si="4"/>
        <v>18951673.870000001</v>
      </c>
      <c r="N21" s="22">
        <v>82411000</v>
      </c>
      <c r="O21" s="22">
        <v>0</v>
      </c>
      <c r="P21" s="23">
        <f>P22</f>
        <v>0</v>
      </c>
      <c r="Q21" s="22">
        <f t="shared" si="2"/>
        <v>82411000</v>
      </c>
      <c r="R21" s="24" t="s">
        <v>49</v>
      </c>
    </row>
    <row r="22" spans="1:18" ht="26.25" customHeight="1" x14ac:dyDescent="0.2">
      <c r="A22" s="10" t="s">
        <v>50</v>
      </c>
      <c r="B22" s="10" t="s">
        <v>16</v>
      </c>
      <c r="C22" s="10" t="s">
        <v>16</v>
      </c>
      <c r="D22" s="10" t="s">
        <v>16</v>
      </c>
      <c r="E22" s="11"/>
      <c r="F22" s="12">
        <v>4207716228.6700001</v>
      </c>
      <c r="G22" s="12">
        <v>-26849217.829999998</v>
      </c>
      <c r="H22" s="12">
        <f>H23+H30+H35</f>
        <v>-180849217.82999998</v>
      </c>
      <c r="I22" s="12">
        <f t="shared" si="3"/>
        <v>4026867010.8400002</v>
      </c>
      <c r="J22" s="12">
        <v>2223378490.4000001</v>
      </c>
      <c r="K22" s="12">
        <v>0</v>
      </c>
      <c r="L22" s="12">
        <f>L23+L30+L35</f>
        <v>154000000</v>
      </c>
      <c r="M22" s="12">
        <f t="shared" si="4"/>
        <v>2377378490.4000001</v>
      </c>
      <c r="N22" s="12">
        <v>2051834170.8399999</v>
      </c>
      <c r="O22" s="12">
        <v>0</v>
      </c>
      <c r="P22" s="12">
        <f>P23+P30+P35</f>
        <v>0</v>
      </c>
      <c r="Q22" s="12">
        <f t="shared" si="2"/>
        <v>2051834170.8399999</v>
      </c>
      <c r="R22" s="11"/>
    </row>
    <row r="23" spans="1:18" ht="25.5" x14ac:dyDescent="0.2">
      <c r="A23" s="3" t="s">
        <v>51</v>
      </c>
      <c r="B23" s="3" t="s">
        <v>16</v>
      </c>
      <c r="C23" s="3" t="s">
        <v>16</v>
      </c>
      <c r="D23" s="3" t="s">
        <v>16</v>
      </c>
      <c r="E23" s="13"/>
      <c r="F23" s="14">
        <v>3485671012.04</v>
      </c>
      <c r="G23" s="14">
        <f>G24+G26</f>
        <v>29358480.059999999</v>
      </c>
      <c r="H23" s="15">
        <f>H24+H26</f>
        <v>-124641519.94</v>
      </c>
      <c r="I23" s="14">
        <f t="shared" si="3"/>
        <v>3361029492.0999999</v>
      </c>
      <c r="J23" s="14">
        <v>1396870194.54</v>
      </c>
      <c r="K23" s="14">
        <f>K24+K26</f>
        <v>0</v>
      </c>
      <c r="L23" s="15">
        <f>L24+L26</f>
        <v>154000000</v>
      </c>
      <c r="M23" s="14">
        <f t="shared" si="4"/>
        <v>1550870194.54</v>
      </c>
      <c r="N23" s="14">
        <v>1661336608.3399999</v>
      </c>
      <c r="O23" s="14">
        <v>0</v>
      </c>
      <c r="P23" s="15">
        <f>P24</f>
        <v>0</v>
      </c>
      <c r="Q23" s="14">
        <f t="shared" si="2"/>
        <v>1661336608.3399999</v>
      </c>
      <c r="R23" s="13"/>
    </row>
    <row r="24" spans="1:18" ht="26.25" customHeight="1" x14ac:dyDescent="0.2">
      <c r="A24" s="16" t="s">
        <v>52</v>
      </c>
      <c r="B24" s="16" t="s">
        <v>53</v>
      </c>
      <c r="C24" s="16" t="s">
        <v>45</v>
      </c>
      <c r="D24" s="16" t="s">
        <v>16</v>
      </c>
      <c r="E24" s="17"/>
      <c r="F24" s="18">
        <v>24336161.34</v>
      </c>
      <c r="G24" s="18">
        <v>29358480.059999999</v>
      </c>
      <c r="H24" s="19">
        <f>H25</f>
        <v>29358480.059999999</v>
      </c>
      <c r="I24" s="18">
        <v>53694641.399999999</v>
      </c>
      <c r="J24" s="18">
        <v>0</v>
      </c>
      <c r="K24" s="18">
        <v>0</v>
      </c>
      <c r="L24" s="19">
        <f>L25</f>
        <v>0</v>
      </c>
      <c r="M24" s="18">
        <f t="shared" si="4"/>
        <v>0</v>
      </c>
      <c r="N24" s="18">
        <v>0</v>
      </c>
      <c r="O24" s="18">
        <v>0</v>
      </c>
      <c r="P24" s="19">
        <f>P25</f>
        <v>0</v>
      </c>
      <c r="Q24" s="18">
        <f t="shared" si="2"/>
        <v>0</v>
      </c>
      <c r="R24" s="17"/>
    </row>
    <row r="25" spans="1:18" ht="51" x14ac:dyDescent="0.2">
      <c r="A25" s="20" t="s">
        <v>54</v>
      </c>
      <c r="B25" s="20"/>
      <c r="C25" s="20"/>
      <c r="D25" s="20" t="s">
        <v>55</v>
      </c>
      <c r="E25" s="21" t="s">
        <v>56</v>
      </c>
      <c r="F25" s="22">
        <v>0</v>
      </c>
      <c r="G25" s="22">
        <v>29358480.059999999</v>
      </c>
      <c r="H25" s="23">
        <v>29358480.059999999</v>
      </c>
      <c r="I25" s="22">
        <v>29358480.059999999</v>
      </c>
      <c r="J25" s="22">
        <v>0</v>
      </c>
      <c r="K25" s="22">
        <v>0</v>
      </c>
      <c r="L25" s="23">
        <v>0</v>
      </c>
      <c r="M25" s="22">
        <f t="shared" si="4"/>
        <v>0</v>
      </c>
      <c r="N25" s="22">
        <v>0</v>
      </c>
      <c r="O25" s="22">
        <v>0</v>
      </c>
      <c r="P25" s="23">
        <v>0</v>
      </c>
      <c r="Q25" s="22">
        <f t="shared" si="2"/>
        <v>0</v>
      </c>
      <c r="R25" s="24" t="s">
        <v>57</v>
      </c>
    </row>
    <row r="26" spans="1:18" ht="51" x14ac:dyDescent="0.2">
      <c r="A26" s="17" t="s">
        <v>58</v>
      </c>
      <c r="B26" s="16" t="s">
        <v>59</v>
      </c>
      <c r="C26" s="16" t="s">
        <v>60</v>
      </c>
      <c r="D26" s="16" t="s">
        <v>16</v>
      </c>
      <c r="E26" s="17"/>
      <c r="F26" s="18">
        <v>224500000</v>
      </c>
      <c r="G26" s="18">
        <v>0</v>
      </c>
      <c r="H26" s="19">
        <f>SUM(H27:H29)</f>
        <v>-154000000</v>
      </c>
      <c r="I26" s="18">
        <f>F26+H26</f>
        <v>70500000</v>
      </c>
      <c r="J26" s="18">
        <v>850000000</v>
      </c>
      <c r="K26" s="18">
        <v>0</v>
      </c>
      <c r="L26" s="19">
        <v>154000000</v>
      </c>
      <c r="M26" s="22">
        <f t="shared" si="4"/>
        <v>1004000000</v>
      </c>
      <c r="N26" s="18">
        <v>1305000000</v>
      </c>
      <c r="O26" s="18">
        <v>0</v>
      </c>
      <c r="P26" s="19">
        <f>SUM(P27:P29)</f>
        <v>0</v>
      </c>
      <c r="Q26" s="18">
        <f t="shared" si="2"/>
        <v>1305000000</v>
      </c>
      <c r="R26" s="24"/>
    </row>
    <row r="27" spans="1:18" ht="51" x14ac:dyDescent="0.2">
      <c r="A27" s="21" t="s">
        <v>61</v>
      </c>
      <c r="B27" s="20"/>
      <c r="C27" s="20"/>
      <c r="D27" s="20" t="s">
        <v>62</v>
      </c>
      <c r="E27" s="21" t="s">
        <v>25</v>
      </c>
      <c r="F27" s="22">
        <v>43000000</v>
      </c>
      <c r="G27" s="22">
        <v>0</v>
      </c>
      <c r="H27" s="23">
        <v>-30100000</v>
      </c>
      <c r="I27" s="22">
        <f>F27+H27</f>
        <v>12900000</v>
      </c>
      <c r="J27" s="22">
        <v>200000000</v>
      </c>
      <c r="K27" s="22">
        <v>0</v>
      </c>
      <c r="L27" s="23">
        <v>30100000</v>
      </c>
      <c r="M27" s="22">
        <f t="shared" si="4"/>
        <v>230100000</v>
      </c>
      <c r="N27" s="22">
        <v>367000000</v>
      </c>
      <c r="O27" s="22">
        <v>0</v>
      </c>
      <c r="P27" s="23">
        <v>0</v>
      </c>
      <c r="Q27" s="22">
        <f t="shared" si="2"/>
        <v>367000000</v>
      </c>
      <c r="R27" s="24" t="s">
        <v>63</v>
      </c>
    </row>
    <row r="28" spans="1:18" ht="43.7" customHeight="1" x14ac:dyDescent="0.2">
      <c r="A28" s="21" t="s">
        <v>64</v>
      </c>
      <c r="B28" s="20"/>
      <c r="C28" s="20"/>
      <c r="D28" s="20" t="s">
        <v>65</v>
      </c>
      <c r="E28" s="21" t="s">
        <v>25</v>
      </c>
      <c r="F28" s="22">
        <v>78000000</v>
      </c>
      <c r="G28" s="22">
        <v>0</v>
      </c>
      <c r="H28" s="23">
        <v>-54600000</v>
      </c>
      <c r="I28" s="22">
        <f>F28+H28</f>
        <v>23400000</v>
      </c>
      <c r="J28" s="22">
        <v>450000000</v>
      </c>
      <c r="K28" s="22">
        <v>0</v>
      </c>
      <c r="L28" s="23">
        <v>54600000</v>
      </c>
      <c r="M28" s="22">
        <f t="shared" si="4"/>
        <v>504600000</v>
      </c>
      <c r="N28" s="22">
        <v>588000000</v>
      </c>
      <c r="O28" s="22">
        <v>0</v>
      </c>
      <c r="P28" s="23">
        <v>0</v>
      </c>
      <c r="Q28" s="22">
        <f t="shared" si="2"/>
        <v>588000000</v>
      </c>
      <c r="R28" s="24" t="s">
        <v>63</v>
      </c>
    </row>
    <row r="29" spans="1:18" ht="38.25" x14ac:dyDescent="0.2">
      <c r="A29" s="21" t="s">
        <v>66</v>
      </c>
      <c r="B29" s="20"/>
      <c r="C29" s="20"/>
      <c r="D29" s="20" t="s">
        <v>67</v>
      </c>
      <c r="E29" s="21" t="s">
        <v>25</v>
      </c>
      <c r="F29" s="22">
        <v>99000000</v>
      </c>
      <c r="G29" s="22">
        <v>0</v>
      </c>
      <c r="H29" s="23">
        <v>-69300000</v>
      </c>
      <c r="I29" s="22">
        <f>F29+H29</f>
        <v>29700000</v>
      </c>
      <c r="J29" s="22">
        <v>200000000</v>
      </c>
      <c r="K29" s="22">
        <v>0</v>
      </c>
      <c r="L29" s="23">
        <v>69300000</v>
      </c>
      <c r="M29" s="22">
        <f t="shared" si="4"/>
        <v>269300000</v>
      </c>
      <c r="N29" s="22">
        <v>350000000</v>
      </c>
      <c r="O29" s="22">
        <v>0</v>
      </c>
      <c r="P29" s="23">
        <v>0</v>
      </c>
      <c r="Q29" s="22">
        <f t="shared" si="2"/>
        <v>350000000</v>
      </c>
      <c r="R29" s="24" t="s">
        <v>63</v>
      </c>
    </row>
    <row r="30" spans="1:18" ht="12.75" x14ac:dyDescent="0.2">
      <c r="A30" s="3" t="s">
        <v>68</v>
      </c>
      <c r="B30" s="3" t="s">
        <v>16</v>
      </c>
      <c r="C30" s="3" t="s">
        <v>16</v>
      </c>
      <c r="D30" s="3" t="s">
        <v>16</v>
      </c>
      <c r="E30" s="13"/>
      <c r="F30" s="14">
        <v>115300000</v>
      </c>
      <c r="G30" s="14">
        <v>-34388897.890000001</v>
      </c>
      <c r="H30" s="15">
        <f>H31</f>
        <v>-34388897.890000001</v>
      </c>
      <c r="I30" s="14">
        <v>80911102.109999999</v>
      </c>
      <c r="J30" s="14">
        <v>0</v>
      </c>
      <c r="K30" s="14">
        <v>0</v>
      </c>
      <c r="L30" s="23">
        <f>L31</f>
        <v>0</v>
      </c>
      <c r="M30" s="14">
        <v>0</v>
      </c>
      <c r="N30" s="14">
        <v>0</v>
      </c>
      <c r="O30" s="14">
        <v>0</v>
      </c>
      <c r="P30" s="15">
        <f>P31</f>
        <v>0</v>
      </c>
      <c r="Q30" s="14">
        <f t="shared" si="2"/>
        <v>0</v>
      </c>
      <c r="R30" s="13"/>
    </row>
    <row r="31" spans="1:18" ht="38.25" x14ac:dyDescent="0.2">
      <c r="A31" s="16" t="s">
        <v>69</v>
      </c>
      <c r="B31" s="16" t="s">
        <v>70</v>
      </c>
      <c r="C31" s="16" t="s">
        <v>45</v>
      </c>
      <c r="D31" s="16" t="s">
        <v>16</v>
      </c>
      <c r="E31" s="17"/>
      <c r="F31" s="18">
        <v>39388897.890000001</v>
      </c>
      <c r="G31" s="18">
        <v>-34388897.890000001</v>
      </c>
      <c r="H31" s="19">
        <f>SUM(H32:H34)</f>
        <v>-34388897.890000001</v>
      </c>
      <c r="I31" s="18">
        <v>5000000</v>
      </c>
      <c r="J31" s="18">
        <v>0</v>
      </c>
      <c r="K31" s="18">
        <v>0</v>
      </c>
      <c r="L31" s="19">
        <f>SUM(L32:L34)</f>
        <v>0</v>
      </c>
      <c r="M31" s="18">
        <v>0</v>
      </c>
      <c r="N31" s="18">
        <v>0</v>
      </c>
      <c r="O31" s="18">
        <v>0</v>
      </c>
      <c r="P31" s="19">
        <f>SUM(P32:P34)</f>
        <v>0</v>
      </c>
      <c r="Q31" s="18">
        <f t="shared" si="2"/>
        <v>0</v>
      </c>
      <c r="R31" s="17"/>
    </row>
    <row r="32" spans="1:18" ht="26.25" customHeight="1" x14ac:dyDescent="0.2">
      <c r="A32" s="20" t="s">
        <v>71</v>
      </c>
      <c r="B32" s="20"/>
      <c r="C32" s="20"/>
      <c r="D32" s="20" t="s">
        <v>72</v>
      </c>
      <c r="E32" s="21" t="s">
        <v>73</v>
      </c>
      <c r="F32" s="22">
        <v>12194448.939999999</v>
      </c>
      <c r="G32" s="22">
        <v>-12194448.939999999</v>
      </c>
      <c r="H32" s="23">
        <v>-12194448.939999999</v>
      </c>
      <c r="I32" s="22">
        <f t="shared" ref="I32:I57" si="5">F32+H32</f>
        <v>0</v>
      </c>
      <c r="J32" s="22">
        <v>0</v>
      </c>
      <c r="K32" s="22">
        <v>0</v>
      </c>
      <c r="L32" s="23">
        <v>0</v>
      </c>
      <c r="M32" s="22">
        <f t="shared" ref="M32:M40" si="6">J32+L32</f>
        <v>0</v>
      </c>
      <c r="N32" s="22">
        <v>0</v>
      </c>
      <c r="O32" s="22">
        <v>0</v>
      </c>
      <c r="P32" s="23">
        <v>0</v>
      </c>
      <c r="Q32" s="22">
        <f t="shared" si="2"/>
        <v>0</v>
      </c>
      <c r="R32" s="24" t="s">
        <v>74</v>
      </c>
    </row>
    <row r="33" spans="1:18" ht="26.25" customHeight="1" x14ac:dyDescent="0.2">
      <c r="A33" s="20" t="s">
        <v>75</v>
      </c>
      <c r="B33" s="20"/>
      <c r="C33" s="20"/>
      <c r="D33" s="20" t="s">
        <v>76</v>
      </c>
      <c r="E33" s="21" t="s">
        <v>73</v>
      </c>
      <c r="F33" s="22">
        <v>12194448.949999999</v>
      </c>
      <c r="G33" s="22">
        <v>-12194448.949999999</v>
      </c>
      <c r="H33" s="23">
        <v>-12194448.949999999</v>
      </c>
      <c r="I33" s="22">
        <f t="shared" si="5"/>
        <v>0</v>
      </c>
      <c r="J33" s="22">
        <v>0</v>
      </c>
      <c r="K33" s="22">
        <v>0</v>
      </c>
      <c r="L33" s="23">
        <v>0</v>
      </c>
      <c r="M33" s="22">
        <f t="shared" si="6"/>
        <v>0</v>
      </c>
      <c r="N33" s="22">
        <v>0</v>
      </c>
      <c r="O33" s="22">
        <v>0</v>
      </c>
      <c r="P33" s="23">
        <v>0</v>
      </c>
      <c r="Q33" s="22">
        <f t="shared" si="2"/>
        <v>0</v>
      </c>
      <c r="R33" s="24" t="s">
        <v>74</v>
      </c>
    </row>
    <row r="34" spans="1:18" ht="39.75" customHeight="1" x14ac:dyDescent="0.2">
      <c r="A34" s="20" t="s">
        <v>77</v>
      </c>
      <c r="B34" s="20"/>
      <c r="C34" s="20"/>
      <c r="D34" s="20" t="s">
        <v>78</v>
      </c>
      <c r="E34" s="21" t="s">
        <v>79</v>
      </c>
      <c r="F34" s="22">
        <v>10000000</v>
      </c>
      <c r="G34" s="22">
        <v>-10000000</v>
      </c>
      <c r="H34" s="23">
        <v>-10000000</v>
      </c>
      <c r="I34" s="22">
        <f t="shared" si="5"/>
        <v>0</v>
      </c>
      <c r="J34" s="22">
        <v>0</v>
      </c>
      <c r="K34" s="22">
        <v>0</v>
      </c>
      <c r="L34" s="23">
        <v>0</v>
      </c>
      <c r="M34" s="22">
        <f t="shared" si="6"/>
        <v>0</v>
      </c>
      <c r="N34" s="22">
        <v>0</v>
      </c>
      <c r="O34" s="22">
        <v>0</v>
      </c>
      <c r="P34" s="23">
        <v>0</v>
      </c>
      <c r="Q34" s="22">
        <f t="shared" si="2"/>
        <v>0</v>
      </c>
      <c r="R34" s="24" t="s">
        <v>74</v>
      </c>
    </row>
    <row r="35" spans="1:18" ht="26.25" customHeight="1" x14ac:dyDescent="0.2">
      <c r="A35" s="3" t="s">
        <v>80</v>
      </c>
      <c r="B35" s="3" t="s">
        <v>16</v>
      </c>
      <c r="C35" s="3" t="s">
        <v>16</v>
      </c>
      <c r="D35" s="3" t="s">
        <v>16</v>
      </c>
      <c r="E35" s="13"/>
      <c r="F35" s="14">
        <v>606745216.63</v>
      </c>
      <c r="G35" s="14">
        <v>-21818800</v>
      </c>
      <c r="H35" s="15">
        <f>H36</f>
        <v>-21818800</v>
      </c>
      <c r="I35" s="14">
        <f t="shared" si="5"/>
        <v>584926416.63</v>
      </c>
      <c r="J35" s="14">
        <v>824050869.05999994</v>
      </c>
      <c r="K35" s="14">
        <v>0</v>
      </c>
      <c r="L35" s="15">
        <f>L36</f>
        <v>0</v>
      </c>
      <c r="M35" s="14">
        <f t="shared" si="6"/>
        <v>824050869.05999994</v>
      </c>
      <c r="N35" s="14">
        <v>91518462.5</v>
      </c>
      <c r="O35" s="14">
        <v>0</v>
      </c>
      <c r="P35" s="15">
        <f>P36</f>
        <v>0</v>
      </c>
      <c r="Q35" s="14">
        <f t="shared" si="2"/>
        <v>91518462.5</v>
      </c>
      <c r="R35" s="13"/>
    </row>
    <row r="36" spans="1:18" ht="38.25" x14ac:dyDescent="0.2">
      <c r="A36" s="16" t="s">
        <v>81</v>
      </c>
      <c r="B36" s="16" t="s">
        <v>82</v>
      </c>
      <c r="C36" s="16" t="s">
        <v>45</v>
      </c>
      <c r="D36" s="16" t="s">
        <v>16</v>
      </c>
      <c r="E36" s="17"/>
      <c r="F36" s="18">
        <v>21818800</v>
      </c>
      <c r="G36" s="22">
        <v>-21818800</v>
      </c>
      <c r="H36" s="19">
        <f>H37</f>
        <v>-21818800</v>
      </c>
      <c r="I36" s="18">
        <f t="shared" si="5"/>
        <v>0</v>
      </c>
      <c r="J36" s="18">
        <v>0</v>
      </c>
      <c r="K36" s="18">
        <v>0</v>
      </c>
      <c r="L36" s="19">
        <f>L37</f>
        <v>0</v>
      </c>
      <c r="M36" s="18">
        <f t="shared" si="6"/>
        <v>0</v>
      </c>
      <c r="N36" s="18">
        <v>0</v>
      </c>
      <c r="O36" s="18">
        <v>0</v>
      </c>
      <c r="P36" s="19">
        <f>P37</f>
        <v>0</v>
      </c>
      <c r="Q36" s="18">
        <f t="shared" si="2"/>
        <v>0</v>
      </c>
      <c r="R36" s="17"/>
    </row>
    <row r="37" spans="1:18" ht="25.5" x14ac:dyDescent="0.2">
      <c r="A37" s="20" t="s">
        <v>83</v>
      </c>
      <c r="B37" s="20"/>
      <c r="C37" s="20"/>
      <c r="D37" s="20" t="s">
        <v>84</v>
      </c>
      <c r="E37" s="21" t="s">
        <v>85</v>
      </c>
      <c r="F37" s="22">
        <v>21818800</v>
      </c>
      <c r="G37" s="22">
        <v>-21818800</v>
      </c>
      <c r="H37" s="23">
        <v>-21818800</v>
      </c>
      <c r="I37" s="22">
        <f t="shared" si="5"/>
        <v>0</v>
      </c>
      <c r="J37" s="22">
        <v>0</v>
      </c>
      <c r="K37" s="22">
        <v>0</v>
      </c>
      <c r="L37" s="23">
        <v>0</v>
      </c>
      <c r="M37" s="22">
        <f t="shared" si="6"/>
        <v>0</v>
      </c>
      <c r="N37" s="22">
        <v>191168552.08000001</v>
      </c>
      <c r="O37" s="22">
        <v>0</v>
      </c>
      <c r="P37" s="23">
        <v>0</v>
      </c>
      <c r="Q37" s="22">
        <f t="shared" si="2"/>
        <v>191168552.08000001</v>
      </c>
      <c r="R37" s="24" t="s">
        <v>86</v>
      </c>
    </row>
    <row r="38" spans="1:18" ht="26.25" customHeight="1" x14ac:dyDescent="0.2">
      <c r="A38" s="10" t="s">
        <v>87</v>
      </c>
      <c r="B38" s="10" t="s">
        <v>16</v>
      </c>
      <c r="C38" s="10" t="s">
        <v>16</v>
      </c>
      <c r="D38" s="10" t="s">
        <v>16</v>
      </c>
      <c r="E38" s="11"/>
      <c r="F38" s="12">
        <v>1819640000</v>
      </c>
      <c r="G38" s="12">
        <v>112825230.03</v>
      </c>
      <c r="H38" s="12">
        <f>H39</f>
        <v>110285790.09999999</v>
      </c>
      <c r="I38" s="12">
        <f t="shared" si="5"/>
        <v>1929925790.0999999</v>
      </c>
      <c r="J38" s="12">
        <v>1600000000</v>
      </c>
      <c r="K38" s="12">
        <v>0</v>
      </c>
      <c r="L38" s="12">
        <f>L39</f>
        <v>0</v>
      </c>
      <c r="M38" s="12">
        <f t="shared" si="6"/>
        <v>1600000000</v>
      </c>
      <c r="N38" s="12">
        <v>0</v>
      </c>
      <c r="O38" s="12">
        <v>0</v>
      </c>
      <c r="P38" s="12">
        <f>P39</f>
        <v>0</v>
      </c>
      <c r="Q38" s="12">
        <f t="shared" si="2"/>
        <v>0</v>
      </c>
      <c r="R38" s="11"/>
    </row>
    <row r="39" spans="1:18" ht="26.25" customHeight="1" x14ac:dyDescent="0.2">
      <c r="A39" s="3" t="s">
        <v>80</v>
      </c>
      <c r="B39" s="3" t="s">
        <v>16</v>
      </c>
      <c r="C39" s="3" t="s">
        <v>16</v>
      </c>
      <c r="D39" s="3" t="s">
        <v>16</v>
      </c>
      <c r="E39" s="13"/>
      <c r="F39" s="14">
        <v>1819640000</v>
      </c>
      <c r="G39" s="14">
        <v>112825230.03</v>
      </c>
      <c r="H39" s="15">
        <f>H40</f>
        <v>110285790.09999999</v>
      </c>
      <c r="I39" s="14">
        <f t="shared" si="5"/>
        <v>1929925790.0999999</v>
      </c>
      <c r="J39" s="14">
        <v>1600000000</v>
      </c>
      <c r="K39" s="14">
        <v>0</v>
      </c>
      <c r="L39" s="15">
        <f>L40</f>
        <v>0</v>
      </c>
      <c r="M39" s="14">
        <f t="shared" si="6"/>
        <v>1600000000</v>
      </c>
      <c r="N39" s="14">
        <v>0</v>
      </c>
      <c r="O39" s="14">
        <v>0</v>
      </c>
      <c r="P39" s="15">
        <f>P40</f>
        <v>0</v>
      </c>
      <c r="Q39" s="14">
        <f t="shared" si="2"/>
        <v>0</v>
      </c>
      <c r="R39" s="13"/>
    </row>
    <row r="40" spans="1:18" ht="25.5" x14ac:dyDescent="0.2">
      <c r="A40" s="25" t="s">
        <v>88</v>
      </c>
      <c r="B40" s="25" t="s">
        <v>89</v>
      </c>
      <c r="C40" s="25" t="s">
        <v>45</v>
      </c>
      <c r="D40" s="25" t="s">
        <v>16</v>
      </c>
      <c r="E40" s="26"/>
      <c r="F40" s="27">
        <v>0</v>
      </c>
      <c r="G40" s="27">
        <v>112825230.03</v>
      </c>
      <c r="H40" s="19">
        <f>H41</f>
        <v>110285790.09999999</v>
      </c>
      <c r="I40" s="18">
        <f t="shared" si="5"/>
        <v>110285790.09999999</v>
      </c>
      <c r="J40" s="18">
        <v>0</v>
      </c>
      <c r="K40" s="18">
        <v>0</v>
      </c>
      <c r="L40" s="19">
        <f>L41</f>
        <v>0</v>
      </c>
      <c r="M40" s="18">
        <f t="shared" si="6"/>
        <v>0</v>
      </c>
      <c r="N40" s="18">
        <v>0</v>
      </c>
      <c r="O40" s="18">
        <v>0</v>
      </c>
      <c r="P40" s="19">
        <f>P41</f>
        <v>0</v>
      </c>
      <c r="Q40" s="18">
        <f t="shared" si="2"/>
        <v>0</v>
      </c>
      <c r="R40" s="17"/>
    </row>
    <row r="41" spans="1:18" ht="38.25" x14ac:dyDescent="0.2">
      <c r="A41" s="28" t="s">
        <v>90</v>
      </c>
      <c r="B41" s="28"/>
      <c r="C41" s="28"/>
      <c r="D41" s="28" t="s">
        <v>91</v>
      </c>
      <c r="E41" s="29" t="s">
        <v>73</v>
      </c>
      <c r="F41" s="30">
        <v>0</v>
      </c>
      <c r="G41" s="30">
        <v>112825230.03</v>
      </c>
      <c r="H41" s="23">
        <v>110285790.09999999</v>
      </c>
      <c r="I41" s="31">
        <f t="shared" si="5"/>
        <v>110285790.09999999</v>
      </c>
      <c r="J41" s="31">
        <v>0</v>
      </c>
      <c r="K41" s="31">
        <v>0</v>
      </c>
      <c r="L41" s="23">
        <v>0</v>
      </c>
      <c r="M41" s="30">
        <v>0</v>
      </c>
      <c r="N41" s="30">
        <v>0</v>
      </c>
      <c r="O41" s="30">
        <v>0</v>
      </c>
      <c r="P41" s="23">
        <v>0</v>
      </c>
      <c r="Q41" s="30">
        <f t="shared" si="2"/>
        <v>0</v>
      </c>
      <c r="R41" s="32" t="s">
        <v>92</v>
      </c>
    </row>
    <row r="42" spans="1:18" ht="26.25" customHeight="1" x14ac:dyDescent="0.2">
      <c r="A42" s="10" t="s">
        <v>93</v>
      </c>
      <c r="B42" s="10" t="s">
        <v>16</v>
      </c>
      <c r="C42" s="10" t="s">
        <v>16</v>
      </c>
      <c r="D42" s="10" t="s">
        <v>16</v>
      </c>
      <c r="E42" s="11"/>
      <c r="F42" s="12">
        <v>3163355654.8099999</v>
      </c>
      <c r="G42" s="12">
        <v>2254694.62</v>
      </c>
      <c r="H42" s="12">
        <f>H43</f>
        <v>43671725.93</v>
      </c>
      <c r="I42" s="12">
        <f t="shared" si="5"/>
        <v>3207027380.7399998</v>
      </c>
      <c r="J42" s="12">
        <v>3177400689.2399998</v>
      </c>
      <c r="K42" s="12">
        <v>46530000</v>
      </c>
      <c r="L42" s="12">
        <f>L43</f>
        <v>46530000</v>
      </c>
      <c r="M42" s="12">
        <f>J42+L42</f>
        <v>3223930689.2399998</v>
      </c>
      <c r="N42" s="12">
        <v>17342459894.509998</v>
      </c>
      <c r="O42" s="12">
        <v>0</v>
      </c>
      <c r="P42" s="12">
        <f>P43</f>
        <v>0</v>
      </c>
      <c r="Q42" s="12">
        <f t="shared" si="2"/>
        <v>17342459894.509998</v>
      </c>
      <c r="R42" s="11"/>
    </row>
    <row r="43" spans="1:18" ht="26.25" customHeight="1" x14ac:dyDescent="0.2">
      <c r="A43" s="3" t="s">
        <v>94</v>
      </c>
      <c r="B43" s="3" t="s">
        <v>16</v>
      </c>
      <c r="C43" s="3" t="s">
        <v>16</v>
      </c>
      <c r="D43" s="3" t="s">
        <v>16</v>
      </c>
      <c r="E43" s="13"/>
      <c r="F43" s="14">
        <v>3163355654.8099999</v>
      </c>
      <c r="G43" s="14">
        <v>2254694.62</v>
      </c>
      <c r="H43" s="15">
        <f>H44+H51</f>
        <v>43671725.93</v>
      </c>
      <c r="I43" s="14">
        <f t="shared" si="5"/>
        <v>3207027380.7399998</v>
      </c>
      <c r="J43" s="14">
        <v>3177400689.2399998</v>
      </c>
      <c r="K43" s="14">
        <v>46530000</v>
      </c>
      <c r="L43" s="15">
        <f>L44+L51</f>
        <v>46530000</v>
      </c>
      <c r="M43" s="14">
        <f>J43+L43</f>
        <v>3223930689.2399998</v>
      </c>
      <c r="N43" s="14">
        <v>17342459894.509998</v>
      </c>
      <c r="O43" s="14">
        <v>0</v>
      </c>
      <c r="P43" s="15">
        <f>P44+P51</f>
        <v>0</v>
      </c>
      <c r="Q43" s="14">
        <f t="shared" si="2"/>
        <v>17342459894.509998</v>
      </c>
      <c r="R43" s="13"/>
    </row>
    <row r="44" spans="1:18" ht="26.25" customHeight="1" x14ac:dyDescent="0.2">
      <c r="A44" s="16" t="s">
        <v>95</v>
      </c>
      <c r="B44" s="16" t="s">
        <v>96</v>
      </c>
      <c r="C44" s="16" t="s">
        <v>45</v>
      </c>
      <c r="D44" s="16" t="s">
        <v>16</v>
      </c>
      <c r="E44" s="17"/>
      <c r="F44" s="18">
        <v>1008828116.92</v>
      </c>
      <c r="G44" s="18">
        <f>SUM(G45:G50)</f>
        <v>1255132.6200000008</v>
      </c>
      <c r="H44" s="19">
        <f>SUM(H45:H50)</f>
        <v>-1639320.8999999987</v>
      </c>
      <c r="I44" s="18">
        <f t="shared" si="5"/>
        <v>1007188796.02</v>
      </c>
      <c r="J44" s="18">
        <v>1343190210</v>
      </c>
      <c r="K44" s="18">
        <v>46530000</v>
      </c>
      <c r="L44" s="19">
        <f>SUM(L45:L54)</f>
        <v>46530000</v>
      </c>
      <c r="M44" s="18">
        <f>J44+L44</f>
        <v>1389720210</v>
      </c>
      <c r="N44" s="18">
        <v>13043190210</v>
      </c>
      <c r="O44" s="18">
        <v>0</v>
      </c>
      <c r="P44" s="19">
        <f>SUM(P45:P54)</f>
        <v>0</v>
      </c>
      <c r="Q44" s="18">
        <f t="shared" si="2"/>
        <v>13043190210</v>
      </c>
      <c r="R44" s="17"/>
    </row>
    <row r="45" spans="1:18" ht="130.35" customHeight="1" x14ac:dyDescent="0.2">
      <c r="A45" s="20" t="s">
        <v>97</v>
      </c>
      <c r="B45" s="20"/>
      <c r="C45" s="20"/>
      <c r="D45" s="20" t="s">
        <v>98</v>
      </c>
      <c r="E45" s="21" t="s">
        <v>99</v>
      </c>
      <c r="F45" s="22">
        <v>80700653.579999998</v>
      </c>
      <c r="G45" s="22">
        <v>-999562</v>
      </c>
      <c r="H45" s="23">
        <v>-3894015.52</v>
      </c>
      <c r="I45" s="22">
        <f t="shared" si="5"/>
        <v>76806638.060000002</v>
      </c>
      <c r="J45" s="22">
        <v>1043190210</v>
      </c>
      <c r="K45" s="22">
        <v>0</v>
      </c>
      <c r="L45" s="23">
        <v>0</v>
      </c>
      <c r="M45" s="22">
        <v>1043190210</v>
      </c>
      <c r="N45" s="22">
        <v>1043190210</v>
      </c>
      <c r="O45" s="22">
        <v>0</v>
      </c>
      <c r="P45" s="23">
        <v>0</v>
      </c>
      <c r="Q45" s="22">
        <v>1043190210</v>
      </c>
      <c r="R45" s="24" t="s">
        <v>100</v>
      </c>
    </row>
    <row r="46" spans="1:18" ht="128.44999999999999" customHeight="1" x14ac:dyDescent="0.2">
      <c r="A46" s="20" t="s">
        <v>101</v>
      </c>
      <c r="B46" s="20"/>
      <c r="C46" s="20"/>
      <c r="D46" s="20" t="s">
        <v>102</v>
      </c>
      <c r="E46" s="21" t="s">
        <v>73</v>
      </c>
      <c r="F46" s="22">
        <v>0</v>
      </c>
      <c r="G46" s="22">
        <v>12275652.74</v>
      </c>
      <c r="H46" s="23">
        <v>12275652.74</v>
      </c>
      <c r="I46" s="22">
        <f t="shared" si="5"/>
        <v>12275652.74</v>
      </c>
      <c r="J46" s="22">
        <v>0</v>
      </c>
      <c r="K46" s="22">
        <v>0</v>
      </c>
      <c r="L46" s="23">
        <v>0</v>
      </c>
      <c r="M46" s="22">
        <v>0</v>
      </c>
      <c r="N46" s="22">
        <v>0</v>
      </c>
      <c r="O46" s="22">
        <v>0</v>
      </c>
      <c r="P46" s="23">
        <v>0</v>
      </c>
      <c r="Q46" s="22">
        <v>0</v>
      </c>
      <c r="R46" s="24" t="s">
        <v>103</v>
      </c>
    </row>
    <row r="47" spans="1:18" ht="102" x14ac:dyDescent="0.2">
      <c r="A47" s="20" t="s">
        <v>104</v>
      </c>
      <c r="B47" s="20"/>
      <c r="C47" s="20"/>
      <c r="D47" s="20" t="s">
        <v>105</v>
      </c>
      <c r="E47" s="21" t="s">
        <v>73</v>
      </c>
      <c r="F47" s="22">
        <v>295200000</v>
      </c>
      <c r="G47" s="22">
        <v>-20811958.109999999</v>
      </c>
      <c r="H47" s="23">
        <v>-20811958.109999999</v>
      </c>
      <c r="I47" s="22">
        <f t="shared" si="5"/>
        <v>274388041.88999999</v>
      </c>
      <c r="J47" s="22">
        <v>0</v>
      </c>
      <c r="K47" s="22">
        <v>0</v>
      </c>
      <c r="L47" s="23">
        <v>0</v>
      </c>
      <c r="M47" s="22">
        <v>0</v>
      </c>
      <c r="N47" s="22">
        <v>0</v>
      </c>
      <c r="O47" s="22">
        <v>0</v>
      </c>
      <c r="P47" s="23">
        <v>0</v>
      </c>
      <c r="Q47" s="22">
        <v>0</v>
      </c>
      <c r="R47" s="24" t="s">
        <v>106</v>
      </c>
    </row>
    <row r="48" spans="1:18" ht="63.75" x14ac:dyDescent="0.2">
      <c r="A48" s="20" t="s">
        <v>107</v>
      </c>
      <c r="B48" s="20"/>
      <c r="C48" s="20"/>
      <c r="D48" s="20" t="s">
        <v>108</v>
      </c>
      <c r="E48" s="21" t="s">
        <v>73</v>
      </c>
      <c r="F48" s="22">
        <v>0</v>
      </c>
      <c r="G48" s="22">
        <v>10791000</v>
      </c>
      <c r="H48" s="23">
        <v>10791000</v>
      </c>
      <c r="I48" s="22">
        <f t="shared" si="5"/>
        <v>10791000</v>
      </c>
      <c r="J48" s="22">
        <v>0</v>
      </c>
      <c r="K48" s="22">
        <v>0</v>
      </c>
      <c r="L48" s="23">
        <v>0</v>
      </c>
      <c r="M48" s="22">
        <v>0</v>
      </c>
      <c r="N48" s="22">
        <v>0</v>
      </c>
      <c r="O48" s="22">
        <v>0</v>
      </c>
      <c r="P48" s="23">
        <v>0</v>
      </c>
      <c r="Q48" s="22">
        <v>0</v>
      </c>
      <c r="R48" s="24" t="s">
        <v>109</v>
      </c>
    </row>
    <row r="49" spans="1:18" ht="38.25" x14ac:dyDescent="0.2">
      <c r="A49" s="20" t="s">
        <v>110</v>
      </c>
      <c r="B49" s="20"/>
      <c r="C49" s="20"/>
      <c r="D49" s="20" t="s">
        <v>111</v>
      </c>
      <c r="E49" s="21" t="s">
        <v>73</v>
      </c>
      <c r="F49" s="22">
        <v>0</v>
      </c>
      <c r="G49" s="22">
        <v>0</v>
      </c>
      <c r="H49" s="23">
        <v>0</v>
      </c>
      <c r="I49" s="22">
        <f t="shared" si="5"/>
        <v>0</v>
      </c>
      <c r="J49" s="22">
        <v>0</v>
      </c>
      <c r="K49" s="22">
        <v>46530000</v>
      </c>
      <c r="L49" s="23">
        <v>46530000</v>
      </c>
      <c r="M49" s="22">
        <f>J49+L49</f>
        <v>46530000</v>
      </c>
      <c r="N49" s="22">
        <v>0</v>
      </c>
      <c r="O49" s="22">
        <v>0</v>
      </c>
      <c r="P49" s="23">
        <v>0</v>
      </c>
      <c r="Q49" s="22">
        <v>0</v>
      </c>
      <c r="R49" s="24" t="s">
        <v>112</v>
      </c>
    </row>
    <row r="50" spans="1:18" ht="38.25" x14ac:dyDescent="0.2">
      <c r="A50" s="20" t="s">
        <v>113</v>
      </c>
      <c r="B50" s="20"/>
      <c r="C50" s="20"/>
      <c r="D50" s="20" t="s">
        <v>114</v>
      </c>
      <c r="E50" s="21" t="s">
        <v>73</v>
      </c>
      <c r="F50" s="22">
        <v>92470242.75</v>
      </c>
      <c r="G50" s="22">
        <v>-0.01</v>
      </c>
      <c r="H50" s="23">
        <v>-0.01</v>
      </c>
      <c r="I50" s="22">
        <f t="shared" si="5"/>
        <v>92470242.739999995</v>
      </c>
      <c r="J50" s="22">
        <v>0</v>
      </c>
      <c r="K50" s="22">
        <v>0</v>
      </c>
      <c r="L50" s="23">
        <v>0</v>
      </c>
      <c r="M50" s="22">
        <v>0</v>
      </c>
      <c r="N50" s="22">
        <v>0</v>
      </c>
      <c r="O50" s="22">
        <v>0</v>
      </c>
      <c r="P50" s="23">
        <v>0</v>
      </c>
      <c r="Q50" s="22">
        <v>0</v>
      </c>
      <c r="R50" s="24" t="s">
        <v>115</v>
      </c>
    </row>
    <row r="51" spans="1:18" ht="38.25" x14ac:dyDescent="0.2">
      <c r="A51" s="16" t="s">
        <v>116</v>
      </c>
      <c r="B51" s="16" t="s">
        <v>117</v>
      </c>
      <c r="C51" s="16" t="s">
        <v>37</v>
      </c>
      <c r="D51" s="16" t="s">
        <v>16</v>
      </c>
      <c r="E51" s="17"/>
      <c r="F51" s="18">
        <v>1658622939.1800001</v>
      </c>
      <c r="G51" s="18">
        <f>G52+G53+G54</f>
        <v>999562</v>
      </c>
      <c r="H51" s="19">
        <f>H52+H53+H54</f>
        <v>45311046.829999998</v>
      </c>
      <c r="I51" s="18">
        <f t="shared" si="5"/>
        <v>1703933986.01</v>
      </c>
      <c r="J51" s="18">
        <v>1531710340</v>
      </c>
      <c r="K51" s="18">
        <v>0</v>
      </c>
      <c r="L51" s="19">
        <f>SUM(L52:L57)</f>
        <v>0</v>
      </c>
      <c r="M51" s="18">
        <v>1531710340</v>
      </c>
      <c r="N51" s="18">
        <v>1200000000</v>
      </c>
      <c r="O51" s="18">
        <v>0</v>
      </c>
      <c r="P51" s="19">
        <f>SUM(P52:P57)</f>
        <v>0</v>
      </c>
      <c r="Q51" s="18">
        <v>1200000000</v>
      </c>
      <c r="R51" s="17"/>
    </row>
    <row r="52" spans="1:18" ht="38.25" x14ac:dyDescent="0.2">
      <c r="A52" s="20" t="s">
        <v>118</v>
      </c>
      <c r="B52" s="20"/>
      <c r="C52" s="20"/>
      <c r="D52" s="20" t="s">
        <v>119</v>
      </c>
      <c r="E52" s="21" t="s">
        <v>25</v>
      </c>
      <c r="F52" s="22">
        <v>5154802.71</v>
      </c>
      <c r="G52" s="22">
        <v>150000</v>
      </c>
      <c r="H52" s="23">
        <v>150000</v>
      </c>
      <c r="I52" s="22">
        <f t="shared" si="5"/>
        <v>5304802.71</v>
      </c>
      <c r="J52" s="22">
        <v>0</v>
      </c>
      <c r="K52" s="22">
        <v>0</v>
      </c>
      <c r="L52" s="23">
        <v>0</v>
      </c>
      <c r="M52" s="22">
        <v>0</v>
      </c>
      <c r="N52" s="22">
        <v>0</v>
      </c>
      <c r="O52" s="22">
        <v>0</v>
      </c>
      <c r="P52" s="23">
        <v>0</v>
      </c>
      <c r="Q52" s="22">
        <v>0</v>
      </c>
      <c r="R52" s="24" t="s">
        <v>120</v>
      </c>
    </row>
    <row r="53" spans="1:18" ht="76.5" x14ac:dyDescent="0.2">
      <c r="A53" s="20" t="s">
        <v>121</v>
      </c>
      <c r="B53" s="20"/>
      <c r="C53" s="20"/>
      <c r="D53" s="20" t="s">
        <v>122</v>
      </c>
      <c r="E53" s="21" t="s">
        <v>25</v>
      </c>
      <c r="F53" s="22">
        <v>599474830</v>
      </c>
      <c r="G53" s="22">
        <v>769962</v>
      </c>
      <c r="H53" s="23">
        <v>45081446.829999998</v>
      </c>
      <c r="I53" s="22">
        <f t="shared" si="5"/>
        <v>644556276.83000004</v>
      </c>
      <c r="J53" s="22">
        <v>1431710340</v>
      </c>
      <c r="K53" s="22">
        <v>0</v>
      </c>
      <c r="L53" s="23">
        <v>0</v>
      </c>
      <c r="M53" s="22">
        <v>1431710340</v>
      </c>
      <c r="N53" s="22">
        <v>1200000000</v>
      </c>
      <c r="O53" s="22">
        <v>0</v>
      </c>
      <c r="P53" s="23">
        <v>0</v>
      </c>
      <c r="Q53" s="22">
        <v>1200000000</v>
      </c>
      <c r="R53" s="33" t="s">
        <v>123</v>
      </c>
    </row>
    <row r="54" spans="1:18" ht="38.25" x14ac:dyDescent="0.2">
      <c r="A54" s="20" t="s">
        <v>124</v>
      </c>
      <c r="B54" s="20"/>
      <c r="C54" s="20"/>
      <c r="D54" s="20" t="s">
        <v>125</v>
      </c>
      <c r="E54" s="21" t="s">
        <v>25</v>
      </c>
      <c r="F54" s="22">
        <v>0</v>
      </c>
      <c r="G54" s="22">
        <v>79600</v>
      </c>
      <c r="H54" s="23">
        <v>79600</v>
      </c>
      <c r="I54" s="22">
        <f t="shared" si="5"/>
        <v>79600</v>
      </c>
      <c r="J54" s="22">
        <v>0</v>
      </c>
      <c r="K54" s="22">
        <v>0</v>
      </c>
      <c r="L54" s="23">
        <v>0</v>
      </c>
      <c r="M54" s="22">
        <v>0</v>
      </c>
      <c r="N54" s="22">
        <v>0</v>
      </c>
      <c r="O54" s="22">
        <v>0</v>
      </c>
      <c r="P54" s="23">
        <v>0</v>
      </c>
      <c r="Q54" s="22">
        <v>0</v>
      </c>
      <c r="R54" s="24" t="s">
        <v>126</v>
      </c>
    </row>
    <row r="55" spans="1:18" ht="26.25" customHeight="1" x14ac:dyDescent="0.2">
      <c r="A55" s="10" t="s">
        <v>127</v>
      </c>
      <c r="B55" s="10" t="s">
        <v>16</v>
      </c>
      <c r="C55" s="10" t="s">
        <v>16</v>
      </c>
      <c r="D55" s="10" t="s">
        <v>16</v>
      </c>
      <c r="E55" s="11"/>
      <c r="F55" s="12">
        <v>7847441634.0600004</v>
      </c>
      <c r="G55" s="12">
        <v>0</v>
      </c>
      <c r="H55" s="12">
        <f>H56+H64</f>
        <v>0</v>
      </c>
      <c r="I55" s="12">
        <f t="shared" si="5"/>
        <v>7847441634.0600004</v>
      </c>
      <c r="J55" s="12">
        <v>9446501387.25</v>
      </c>
      <c r="K55" s="12">
        <v>0</v>
      </c>
      <c r="L55" s="12">
        <f>L56+L64</f>
        <v>0</v>
      </c>
      <c r="M55" s="12">
        <f>J55+L55</f>
        <v>9446501387.25</v>
      </c>
      <c r="N55" s="12">
        <v>5046463809.8999996</v>
      </c>
      <c r="O55" s="12">
        <v>0</v>
      </c>
      <c r="P55" s="12">
        <f>P56+P64</f>
        <v>0</v>
      </c>
      <c r="Q55" s="12">
        <f>N55+P55</f>
        <v>5046463809.8999996</v>
      </c>
      <c r="R55" s="11"/>
    </row>
    <row r="56" spans="1:18" ht="26.25" customHeight="1" x14ac:dyDescent="0.2">
      <c r="A56" s="3" t="s">
        <v>128</v>
      </c>
      <c r="B56" s="3" t="s">
        <v>16</v>
      </c>
      <c r="C56" s="3" t="s">
        <v>16</v>
      </c>
      <c r="D56" s="3" t="s">
        <v>16</v>
      </c>
      <c r="E56" s="13"/>
      <c r="F56" s="14">
        <v>2905451275.1300001</v>
      </c>
      <c r="G56" s="14">
        <v>-12000000</v>
      </c>
      <c r="H56" s="15">
        <f>H57</f>
        <v>-12000000</v>
      </c>
      <c r="I56" s="14">
        <f t="shared" si="5"/>
        <v>2893451275.1300001</v>
      </c>
      <c r="J56" s="14">
        <v>1496359979.9200001</v>
      </c>
      <c r="K56" s="14">
        <v>0</v>
      </c>
      <c r="L56" s="15">
        <f>L57</f>
        <v>0</v>
      </c>
      <c r="M56" s="14">
        <f>J56+L56</f>
        <v>1496359979.9200001</v>
      </c>
      <c r="N56" s="14">
        <v>83262502</v>
      </c>
      <c r="O56" s="14">
        <v>0</v>
      </c>
      <c r="P56" s="15">
        <f>P57</f>
        <v>0</v>
      </c>
      <c r="Q56" s="14">
        <f>N56+P56</f>
        <v>83262502</v>
      </c>
      <c r="R56" s="13"/>
    </row>
    <row r="57" spans="1:18" ht="26.25" customHeight="1" x14ac:dyDescent="0.2">
      <c r="A57" s="16" t="s">
        <v>129</v>
      </c>
      <c r="B57" s="16" t="s">
        <v>130</v>
      </c>
      <c r="C57" s="16" t="s">
        <v>37</v>
      </c>
      <c r="D57" s="16" t="s">
        <v>16</v>
      </c>
      <c r="E57" s="17"/>
      <c r="F57" s="18">
        <v>2434714590.3699999</v>
      </c>
      <c r="G57" s="18">
        <f>SUM(G58:G63)</f>
        <v>-12000000</v>
      </c>
      <c r="H57" s="19">
        <f>SUM(H58:H63)</f>
        <v>-12000000</v>
      </c>
      <c r="I57" s="18">
        <f t="shared" si="5"/>
        <v>2422714590.3699999</v>
      </c>
      <c r="J57" s="18">
        <v>1496359979.9200001</v>
      </c>
      <c r="K57" s="18">
        <v>0</v>
      </c>
      <c r="L57" s="19">
        <f>SUM(L58:L63)</f>
        <v>0</v>
      </c>
      <c r="M57" s="18">
        <f>J57+L57</f>
        <v>1496359979.9200001</v>
      </c>
      <c r="N57" s="18">
        <v>83262502</v>
      </c>
      <c r="O57" s="18">
        <v>0</v>
      </c>
      <c r="P57" s="19">
        <f>SUM(P58:P63)</f>
        <v>0</v>
      </c>
      <c r="Q57" s="18">
        <f>N57+P57</f>
        <v>83262502</v>
      </c>
      <c r="R57" s="17"/>
    </row>
    <row r="58" spans="1:18" ht="63.75" x14ac:dyDescent="0.2">
      <c r="A58" s="20" t="s">
        <v>131</v>
      </c>
      <c r="B58" s="20"/>
      <c r="C58" s="20"/>
      <c r="D58" s="20" t="s">
        <v>132</v>
      </c>
      <c r="E58" s="21" t="s">
        <v>25</v>
      </c>
      <c r="F58" s="22">
        <v>0</v>
      </c>
      <c r="G58" s="22">
        <v>4100000</v>
      </c>
      <c r="H58" s="23">
        <v>4100000</v>
      </c>
      <c r="I58" s="22">
        <v>4100000</v>
      </c>
      <c r="J58" s="22">
        <v>0</v>
      </c>
      <c r="K58" s="22">
        <v>0</v>
      </c>
      <c r="L58" s="23">
        <v>0</v>
      </c>
      <c r="M58" s="22">
        <v>0</v>
      </c>
      <c r="N58" s="22">
        <v>0</v>
      </c>
      <c r="O58" s="22">
        <v>0</v>
      </c>
      <c r="P58" s="23">
        <v>0</v>
      </c>
      <c r="Q58" s="22">
        <v>0</v>
      </c>
      <c r="R58" s="24" t="s">
        <v>133</v>
      </c>
    </row>
    <row r="59" spans="1:18" ht="38.25" x14ac:dyDescent="0.2">
      <c r="A59" s="20" t="s">
        <v>134</v>
      </c>
      <c r="B59" s="20"/>
      <c r="C59" s="20"/>
      <c r="D59" s="20" t="s">
        <v>135</v>
      </c>
      <c r="E59" s="21" t="s">
        <v>25</v>
      </c>
      <c r="F59" s="22">
        <v>100000000</v>
      </c>
      <c r="G59" s="22">
        <v>50000000</v>
      </c>
      <c r="H59" s="23">
        <v>50000000</v>
      </c>
      <c r="I59" s="22">
        <v>150000000</v>
      </c>
      <c r="J59" s="22">
        <v>758866382.99000001</v>
      </c>
      <c r="K59" s="22">
        <v>-50000000</v>
      </c>
      <c r="L59" s="23">
        <v>-50000000</v>
      </c>
      <c r="M59" s="22">
        <v>708866382.99000001</v>
      </c>
      <c r="N59" s="22">
        <v>0</v>
      </c>
      <c r="O59" s="22">
        <v>0</v>
      </c>
      <c r="P59" s="23">
        <v>0</v>
      </c>
      <c r="Q59" s="22">
        <v>0</v>
      </c>
      <c r="R59" s="24" t="s">
        <v>136</v>
      </c>
    </row>
    <row r="60" spans="1:18" ht="39.75" customHeight="1" x14ac:dyDescent="0.2">
      <c r="A60" s="20" t="s">
        <v>137</v>
      </c>
      <c r="B60" s="20"/>
      <c r="C60" s="20"/>
      <c r="D60" s="20" t="s">
        <v>138</v>
      </c>
      <c r="E60" s="21" t="s">
        <v>25</v>
      </c>
      <c r="F60" s="22">
        <v>1082000000</v>
      </c>
      <c r="G60" s="22">
        <v>-50000000</v>
      </c>
      <c r="H60" s="23">
        <v>-50000000</v>
      </c>
      <c r="I60" s="22">
        <v>1032000000</v>
      </c>
      <c r="J60" s="22">
        <v>400000000</v>
      </c>
      <c r="K60" s="22">
        <v>50000000</v>
      </c>
      <c r="L60" s="23">
        <v>50000000</v>
      </c>
      <c r="M60" s="22">
        <v>450000000</v>
      </c>
      <c r="N60" s="22">
        <v>0</v>
      </c>
      <c r="O60" s="22">
        <v>0</v>
      </c>
      <c r="P60" s="23">
        <v>0</v>
      </c>
      <c r="Q60" s="22">
        <v>0</v>
      </c>
      <c r="R60" s="24" t="s">
        <v>139</v>
      </c>
    </row>
    <row r="61" spans="1:18" ht="63.75" x14ac:dyDescent="0.2">
      <c r="A61" s="20" t="s">
        <v>140</v>
      </c>
      <c r="B61" s="20"/>
      <c r="C61" s="20"/>
      <c r="D61" s="20" t="s">
        <v>141</v>
      </c>
      <c r="E61" s="21" t="s">
        <v>25</v>
      </c>
      <c r="F61" s="22">
        <v>50000000</v>
      </c>
      <c r="G61" s="22">
        <v>3000000</v>
      </c>
      <c r="H61" s="23">
        <v>3000000</v>
      </c>
      <c r="I61" s="22">
        <v>53000000</v>
      </c>
      <c r="J61" s="22">
        <v>303924524.93000001</v>
      </c>
      <c r="K61" s="22">
        <v>0</v>
      </c>
      <c r="L61" s="23">
        <v>0</v>
      </c>
      <c r="M61" s="22">
        <v>303924524.93000001</v>
      </c>
      <c r="N61" s="22">
        <v>0</v>
      </c>
      <c r="O61" s="22">
        <v>0</v>
      </c>
      <c r="P61" s="23">
        <v>0</v>
      </c>
      <c r="Q61" s="22">
        <v>0</v>
      </c>
      <c r="R61" s="24" t="s">
        <v>142</v>
      </c>
    </row>
    <row r="62" spans="1:18" ht="63.75" x14ac:dyDescent="0.2">
      <c r="A62" s="20" t="s">
        <v>143</v>
      </c>
      <c r="B62" s="20"/>
      <c r="C62" s="20"/>
      <c r="D62" s="20" t="s">
        <v>144</v>
      </c>
      <c r="E62" s="21" t="s">
        <v>25</v>
      </c>
      <c r="F62" s="22">
        <v>76717171.819999993</v>
      </c>
      <c r="G62" s="22">
        <v>-12000000</v>
      </c>
      <c r="H62" s="23">
        <v>-12000000</v>
      </c>
      <c r="I62" s="22">
        <v>64717171.82</v>
      </c>
      <c r="J62" s="22">
        <v>0</v>
      </c>
      <c r="K62" s="22">
        <v>0</v>
      </c>
      <c r="L62" s="23">
        <v>0</v>
      </c>
      <c r="M62" s="22">
        <v>0</v>
      </c>
      <c r="N62" s="22">
        <v>0</v>
      </c>
      <c r="O62" s="22">
        <v>0</v>
      </c>
      <c r="P62" s="23">
        <v>0</v>
      </c>
      <c r="Q62" s="22">
        <v>0</v>
      </c>
      <c r="R62" s="24" t="s">
        <v>145</v>
      </c>
    </row>
    <row r="63" spans="1:18" ht="54.75" customHeight="1" x14ac:dyDescent="0.2">
      <c r="A63" s="20" t="s">
        <v>146</v>
      </c>
      <c r="B63" s="20"/>
      <c r="C63" s="20"/>
      <c r="D63" s="20" t="s">
        <v>147</v>
      </c>
      <c r="E63" s="21" t="s">
        <v>25</v>
      </c>
      <c r="F63" s="22">
        <v>89675809.810000002</v>
      </c>
      <c r="G63" s="22">
        <v>-7100000</v>
      </c>
      <c r="H63" s="23">
        <v>-7100000</v>
      </c>
      <c r="I63" s="22">
        <v>82575809.810000002</v>
      </c>
      <c r="J63" s="22">
        <v>0</v>
      </c>
      <c r="K63" s="22">
        <v>0</v>
      </c>
      <c r="L63" s="23">
        <v>0</v>
      </c>
      <c r="M63" s="22">
        <v>0</v>
      </c>
      <c r="N63" s="22">
        <v>0</v>
      </c>
      <c r="O63" s="22">
        <v>0</v>
      </c>
      <c r="P63" s="23">
        <v>0</v>
      </c>
      <c r="Q63" s="22">
        <v>0</v>
      </c>
      <c r="R63" s="24" t="s">
        <v>148</v>
      </c>
    </row>
    <row r="64" spans="1:18" ht="26.25" customHeight="1" x14ac:dyDescent="0.2">
      <c r="A64" s="3" t="s">
        <v>149</v>
      </c>
      <c r="B64" s="3" t="s">
        <v>16</v>
      </c>
      <c r="C64" s="3" t="s">
        <v>16</v>
      </c>
      <c r="D64" s="3" t="s">
        <v>16</v>
      </c>
      <c r="E64" s="13"/>
      <c r="F64" s="14">
        <f>+H64</f>
        <v>12000000</v>
      </c>
      <c r="G64" s="14">
        <v>12000000</v>
      </c>
      <c r="H64" s="15">
        <f>H65</f>
        <v>12000000</v>
      </c>
      <c r="I64" s="14">
        <f t="shared" ref="I64:I74" si="7">F64+H64</f>
        <v>24000000</v>
      </c>
      <c r="J64" s="14">
        <v>1258484307.98</v>
      </c>
      <c r="K64" s="14">
        <v>0</v>
      </c>
      <c r="L64" s="15">
        <f>L65</f>
        <v>0</v>
      </c>
      <c r="M64" s="14">
        <f>J64+L64</f>
        <v>1258484307.98</v>
      </c>
      <c r="N64" s="14">
        <v>84155780</v>
      </c>
      <c r="O64" s="14">
        <v>0</v>
      </c>
      <c r="P64" s="15">
        <f>P65</f>
        <v>0</v>
      </c>
      <c r="Q64" s="14">
        <f t="shared" ref="Q64:Q74" si="8">N64+P64</f>
        <v>84155780</v>
      </c>
      <c r="R64" s="13"/>
    </row>
    <row r="65" spans="1:18" ht="54" customHeight="1" x14ac:dyDescent="0.2">
      <c r="A65" s="16" t="s">
        <v>150</v>
      </c>
      <c r="B65" s="16" t="s">
        <v>151</v>
      </c>
      <c r="C65" s="16" t="s">
        <v>37</v>
      </c>
      <c r="D65" s="16" t="s">
        <v>16</v>
      </c>
      <c r="E65" s="17"/>
      <c r="F65" s="18">
        <v>0</v>
      </c>
      <c r="G65" s="18">
        <v>12000000</v>
      </c>
      <c r="H65" s="19">
        <f>H66</f>
        <v>12000000</v>
      </c>
      <c r="I65" s="18">
        <f t="shared" si="7"/>
        <v>12000000</v>
      </c>
      <c r="J65" s="18">
        <v>0</v>
      </c>
      <c r="K65" s="18">
        <v>0</v>
      </c>
      <c r="L65" s="19">
        <f>L66</f>
        <v>0</v>
      </c>
      <c r="M65" s="18">
        <f>J65+L614</f>
        <v>0</v>
      </c>
      <c r="N65" s="18">
        <v>84155780</v>
      </c>
      <c r="O65" s="18">
        <v>0</v>
      </c>
      <c r="P65" s="19">
        <f>P66</f>
        <v>0</v>
      </c>
      <c r="Q65" s="18">
        <f t="shared" si="8"/>
        <v>84155780</v>
      </c>
      <c r="R65" s="17"/>
    </row>
    <row r="66" spans="1:18" ht="76.5" x14ac:dyDescent="0.2">
      <c r="A66" s="20" t="s">
        <v>152</v>
      </c>
      <c r="B66" s="20"/>
      <c r="C66" s="20"/>
      <c r="D66" s="20" t="s">
        <v>153</v>
      </c>
      <c r="E66" s="21" t="s">
        <v>25</v>
      </c>
      <c r="F66" s="22">
        <v>0</v>
      </c>
      <c r="G66" s="22">
        <v>12000000</v>
      </c>
      <c r="H66" s="23">
        <v>12000000</v>
      </c>
      <c r="I66" s="22">
        <f t="shared" si="7"/>
        <v>12000000</v>
      </c>
      <c r="J66" s="22">
        <v>0</v>
      </c>
      <c r="K66" s="22">
        <v>0</v>
      </c>
      <c r="L66" s="23">
        <v>0</v>
      </c>
      <c r="M66" s="22">
        <f t="shared" ref="M66:M72" si="9">J66+L66</f>
        <v>0</v>
      </c>
      <c r="N66" s="22">
        <v>84155780</v>
      </c>
      <c r="O66" s="22">
        <v>0</v>
      </c>
      <c r="P66" s="23">
        <v>0</v>
      </c>
      <c r="Q66" s="22">
        <f t="shared" si="8"/>
        <v>84155780</v>
      </c>
      <c r="R66" s="24" t="s">
        <v>154</v>
      </c>
    </row>
    <row r="67" spans="1:18" ht="14.25" customHeight="1" x14ac:dyDescent="0.2">
      <c r="A67" s="10" t="s">
        <v>155</v>
      </c>
      <c r="B67" s="10" t="s">
        <v>16</v>
      </c>
      <c r="C67" s="10" t="s">
        <v>16</v>
      </c>
      <c r="D67" s="10" t="s">
        <v>16</v>
      </c>
      <c r="E67" s="11"/>
      <c r="F67" s="12">
        <v>0</v>
      </c>
      <c r="G67" s="12">
        <v>95785568</v>
      </c>
      <c r="H67" s="12">
        <f>H68</f>
        <v>0</v>
      </c>
      <c r="I67" s="12">
        <f t="shared" si="7"/>
        <v>0</v>
      </c>
      <c r="J67" s="12">
        <v>0</v>
      </c>
      <c r="K67" s="12">
        <v>0</v>
      </c>
      <c r="L67" s="12">
        <f>L68</f>
        <v>0</v>
      </c>
      <c r="M67" s="12">
        <f t="shared" si="9"/>
        <v>0</v>
      </c>
      <c r="N67" s="12">
        <v>0</v>
      </c>
      <c r="O67" s="12">
        <v>0</v>
      </c>
      <c r="P67" s="12">
        <f>P68</f>
        <v>0</v>
      </c>
      <c r="Q67" s="12">
        <f t="shared" si="8"/>
        <v>0</v>
      </c>
      <c r="R67" s="11"/>
    </row>
    <row r="68" spans="1:18" ht="26.25" customHeight="1" x14ac:dyDescent="0.2">
      <c r="A68" s="3" t="s">
        <v>51</v>
      </c>
      <c r="B68" s="3" t="s">
        <v>16</v>
      </c>
      <c r="C68" s="3" t="s">
        <v>16</v>
      </c>
      <c r="D68" s="3" t="s">
        <v>16</v>
      </c>
      <c r="E68" s="13"/>
      <c r="F68" s="14">
        <v>0</v>
      </c>
      <c r="G68" s="14">
        <v>95785568</v>
      </c>
      <c r="H68" s="15">
        <f>H69</f>
        <v>0</v>
      </c>
      <c r="I68" s="14">
        <f t="shared" si="7"/>
        <v>0</v>
      </c>
      <c r="J68" s="14">
        <v>0</v>
      </c>
      <c r="K68" s="14">
        <v>0</v>
      </c>
      <c r="L68" s="15">
        <f>L69</f>
        <v>0</v>
      </c>
      <c r="M68" s="14">
        <f t="shared" si="9"/>
        <v>0</v>
      </c>
      <c r="N68" s="14">
        <v>0</v>
      </c>
      <c r="O68" s="14">
        <v>0</v>
      </c>
      <c r="P68" s="15">
        <f>P69</f>
        <v>0</v>
      </c>
      <c r="Q68" s="14">
        <f t="shared" si="8"/>
        <v>0</v>
      </c>
      <c r="R68" s="13"/>
    </row>
    <row r="69" spans="1:18" ht="25.5" x14ac:dyDescent="0.2">
      <c r="A69" s="16" t="s">
        <v>156</v>
      </c>
      <c r="B69" s="16" t="s">
        <v>157</v>
      </c>
      <c r="C69" s="16" t="s">
        <v>158</v>
      </c>
      <c r="D69" s="16" t="s">
        <v>16</v>
      </c>
      <c r="E69" s="17"/>
      <c r="F69" s="18">
        <v>0</v>
      </c>
      <c r="G69" s="18">
        <v>95785568</v>
      </c>
      <c r="H69" s="19">
        <f>H70</f>
        <v>0</v>
      </c>
      <c r="I69" s="18">
        <f t="shared" si="7"/>
        <v>0</v>
      </c>
      <c r="J69" s="18">
        <v>0</v>
      </c>
      <c r="K69" s="18">
        <v>0</v>
      </c>
      <c r="L69" s="19">
        <f>L70</f>
        <v>0</v>
      </c>
      <c r="M69" s="18">
        <f t="shared" si="9"/>
        <v>0</v>
      </c>
      <c r="N69" s="18">
        <v>0</v>
      </c>
      <c r="O69" s="18">
        <v>0</v>
      </c>
      <c r="P69" s="19">
        <f>P70</f>
        <v>0</v>
      </c>
      <c r="Q69" s="18">
        <f t="shared" si="8"/>
        <v>0</v>
      </c>
      <c r="R69" s="17"/>
    </row>
    <row r="70" spans="1:18" ht="25.5" x14ac:dyDescent="0.2">
      <c r="A70" s="20" t="s">
        <v>159</v>
      </c>
      <c r="B70" s="20"/>
      <c r="C70" s="20"/>
      <c r="D70" s="20" t="s">
        <v>160</v>
      </c>
      <c r="E70" s="21" t="s">
        <v>25</v>
      </c>
      <c r="F70" s="22">
        <v>0</v>
      </c>
      <c r="G70" s="22">
        <v>95785568</v>
      </c>
      <c r="H70" s="23">
        <v>0</v>
      </c>
      <c r="I70" s="22">
        <f t="shared" si="7"/>
        <v>0</v>
      </c>
      <c r="J70" s="22">
        <v>0</v>
      </c>
      <c r="K70" s="22">
        <v>0</v>
      </c>
      <c r="L70" s="23">
        <v>0</v>
      </c>
      <c r="M70" s="22">
        <f t="shared" si="9"/>
        <v>0</v>
      </c>
      <c r="N70" s="22">
        <v>0</v>
      </c>
      <c r="O70" s="22">
        <v>0</v>
      </c>
      <c r="P70" s="23">
        <v>0</v>
      </c>
      <c r="Q70" s="22">
        <f t="shared" si="8"/>
        <v>0</v>
      </c>
      <c r="R70" s="24" t="s">
        <v>161</v>
      </c>
    </row>
    <row r="71" spans="1:18" ht="26.25" customHeight="1" x14ac:dyDescent="0.2">
      <c r="A71" s="7" t="s">
        <v>162</v>
      </c>
      <c r="B71" s="7" t="s">
        <v>16</v>
      </c>
      <c r="C71" s="7" t="s">
        <v>16</v>
      </c>
      <c r="D71" s="7" t="s">
        <v>16</v>
      </c>
      <c r="E71" s="8"/>
      <c r="F71" s="9">
        <v>6366694965.5100002</v>
      </c>
      <c r="G71" s="9">
        <v>796061270.11000001</v>
      </c>
      <c r="H71" s="9">
        <f>H72</f>
        <v>796061270.11000001</v>
      </c>
      <c r="I71" s="9">
        <f t="shared" si="7"/>
        <v>7162756235.6199999</v>
      </c>
      <c r="J71" s="9">
        <v>8325199585</v>
      </c>
      <c r="K71" s="9">
        <v>0</v>
      </c>
      <c r="L71" s="9">
        <f>L72</f>
        <v>0</v>
      </c>
      <c r="M71" s="9">
        <f t="shared" si="9"/>
        <v>8325199585</v>
      </c>
      <c r="N71" s="9">
        <v>19766518900</v>
      </c>
      <c r="O71" s="9">
        <v>0</v>
      </c>
      <c r="P71" s="9">
        <f>P72</f>
        <v>0</v>
      </c>
      <c r="Q71" s="9">
        <f t="shared" si="8"/>
        <v>19766518900</v>
      </c>
      <c r="R71" s="8"/>
    </row>
    <row r="72" spans="1:18" ht="12.75" x14ac:dyDescent="0.2">
      <c r="A72" s="10" t="s">
        <v>127</v>
      </c>
      <c r="B72" s="10" t="s">
        <v>16</v>
      </c>
      <c r="C72" s="10" t="s">
        <v>16</v>
      </c>
      <c r="D72" s="10" t="s">
        <v>16</v>
      </c>
      <c r="E72" s="11"/>
      <c r="F72" s="12">
        <v>1847636565.51</v>
      </c>
      <c r="G72" s="12">
        <v>796061270.11000001</v>
      </c>
      <c r="H72" s="12">
        <f>H73</f>
        <v>796061270.11000001</v>
      </c>
      <c r="I72" s="12">
        <f t="shared" si="7"/>
        <v>2643697835.6199999</v>
      </c>
      <c r="J72" s="12">
        <v>3075769400</v>
      </c>
      <c r="K72" s="12">
        <v>0</v>
      </c>
      <c r="L72" s="12">
        <f>L73</f>
        <v>0</v>
      </c>
      <c r="M72" s="12">
        <f t="shared" si="9"/>
        <v>3075769400</v>
      </c>
      <c r="N72" s="12">
        <v>5277933300</v>
      </c>
      <c r="O72" s="12">
        <v>0</v>
      </c>
      <c r="P72" s="12">
        <f>P73</f>
        <v>0</v>
      </c>
      <c r="Q72" s="12">
        <f t="shared" si="8"/>
        <v>5277933300</v>
      </c>
      <c r="R72" s="11"/>
    </row>
    <row r="73" spans="1:18" ht="26.25" customHeight="1" x14ac:dyDescent="0.2">
      <c r="A73" s="3" t="s">
        <v>51</v>
      </c>
      <c r="B73" s="3" t="s">
        <v>16</v>
      </c>
      <c r="C73" s="3" t="s">
        <v>16</v>
      </c>
      <c r="D73" s="3" t="s">
        <v>16</v>
      </c>
      <c r="E73" s="13"/>
      <c r="F73" s="14">
        <v>4266065.51</v>
      </c>
      <c r="G73" s="14">
        <v>796061270.11000001</v>
      </c>
      <c r="H73" s="15">
        <f>H74</f>
        <v>796061270.11000001</v>
      </c>
      <c r="I73" s="14">
        <f t="shared" si="7"/>
        <v>800327335.62</v>
      </c>
      <c r="J73" s="14">
        <v>0</v>
      </c>
      <c r="K73" s="14">
        <v>0</v>
      </c>
      <c r="L73" s="15">
        <f>L74</f>
        <v>0</v>
      </c>
      <c r="M73" s="14">
        <v>0</v>
      </c>
      <c r="N73" s="14">
        <v>0</v>
      </c>
      <c r="O73" s="14">
        <v>0</v>
      </c>
      <c r="P73" s="15">
        <f>P74</f>
        <v>0</v>
      </c>
      <c r="Q73" s="14">
        <f t="shared" si="8"/>
        <v>0</v>
      </c>
      <c r="R73" s="13"/>
    </row>
    <row r="74" spans="1:18" ht="38.25" x14ac:dyDescent="0.2">
      <c r="A74" s="16" t="s">
        <v>163</v>
      </c>
      <c r="B74" s="16" t="s">
        <v>164</v>
      </c>
      <c r="C74" s="16" t="s">
        <v>45</v>
      </c>
      <c r="D74" s="16" t="s">
        <v>16</v>
      </c>
      <c r="E74" s="17"/>
      <c r="F74" s="18">
        <v>4266065.51</v>
      </c>
      <c r="G74" s="18">
        <v>796061270.11000001</v>
      </c>
      <c r="H74" s="19">
        <f>SUM(H75:H91)</f>
        <v>796061270.11000001</v>
      </c>
      <c r="I74" s="18">
        <f t="shared" si="7"/>
        <v>800327335.62</v>
      </c>
      <c r="J74" s="18">
        <v>0</v>
      </c>
      <c r="K74" s="18">
        <v>0</v>
      </c>
      <c r="L74" s="19">
        <f>SUM(L75:L91)</f>
        <v>0</v>
      </c>
      <c r="M74" s="18">
        <v>0</v>
      </c>
      <c r="N74" s="18">
        <v>0</v>
      </c>
      <c r="O74" s="18">
        <v>0</v>
      </c>
      <c r="P74" s="19">
        <f>SUM(P75:P91)</f>
        <v>0</v>
      </c>
      <c r="Q74" s="18">
        <f t="shared" si="8"/>
        <v>0</v>
      </c>
      <c r="R74" s="17"/>
    </row>
    <row r="75" spans="1:18" ht="25.5" x14ac:dyDescent="0.2">
      <c r="A75" s="20" t="s">
        <v>165</v>
      </c>
      <c r="B75" s="20"/>
      <c r="C75" s="20"/>
      <c r="D75" s="20" t="s">
        <v>166</v>
      </c>
      <c r="E75" s="21" t="s">
        <v>167</v>
      </c>
      <c r="F75" s="22">
        <v>0</v>
      </c>
      <c r="G75" s="22">
        <v>49755364.770000003</v>
      </c>
      <c r="H75" s="23">
        <v>49755364.770000003</v>
      </c>
      <c r="I75" s="22">
        <v>49755364.770000003</v>
      </c>
      <c r="J75" s="22">
        <v>0</v>
      </c>
      <c r="K75" s="22">
        <v>0</v>
      </c>
      <c r="L75" s="23">
        <v>0</v>
      </c>
      <c r="M75" s="22">
        <v>0</v>
      </c>
      <c r="N75" s="22">
        <v>0</v>
      </c>
      <c r="O75" s="22">
        <v>0</v>
      </c>
      <c r="P75" s="23">
        <v>0</v>
      </c>
      <c r="Q75" s="22">
        <v>0</v>
      </c>
      <c r="R75" s="24" t="s">
        <v>168</v>
      </c>
    </row>
    <row r="76" spans="1:18" ht="25.5" x14ac:dyDescent="0.2">
      <c r="A76" s="20" t="s">
        <v>169</v>
      </c>
      <c r="B76" s="20"/>
      <c r="C76" s="20"/>
      <c r="D76" s="20" t="s">
        <v>170</v>
      </c>
      <c r="E76" s="21" t="s">
        <v>99</v>
      </c>
      <c r="F76" s="22">
        <v>0</v>
      </c>
      <c r="G76" s="22">
        <v>83950438.640000001</v>
      </c>
      <c r="H76" s="23">
        <v>83950438.640000001</v>
      </c>
      <c r="I76" s="22">
        <v>83950438.640000001</v>
      </c>
      <c r="J76" s="22">
        <v>0</v>
      </c>
      <c r="K76" s="22">
        <v>0</v>
      </c>
      <c r="L76" s="23">
        <v>0</v>
      </c>
      <c r="M76" s="22">
        <v>0</v>
      </c>
      <c r="N76" s="22">
        <v>0</v>
      </c>
      <c r="O76" s="22">
        <v>0</v>
      </c>
      <c r="P76" s="23">
        <v>0</v>
      </c>
      <c r="Q76" s="22">
        <v>0</v>
      </c>
      <c r="R76" s="24" t="s">
        <v>168</v>
      </c>
    </row>
    <row r="77" spans="1:18" ht="26.25" customHeight="1" x14ac:dyDescent="0.2">
      <c r="A77" s="20" t="s">
        <v>171</v>
      </c>
      <c r="B77" s="20"/>
      <c r="C77" s="20"/>
      <c r="D77" s="20" t="s">
        <v>172</v>
      </c>
      <c r="E77" s="21" t="s">
        <v>173</v>
      </c>
      <c r="F77" s="22">
        <v>0</v>
      </c>
      <c r="G77" s="22">
        <v>42785857.090000004</v>
      </c>
      <c r="H77" s="23">
        <v>42785857.090000004</v>
      </c>
      <c r="I77" s="22">
        <v>42785857.090000004</v>
      </c>
      <c r="J77" s="22">
        <v>0</v>
      </c>
      <c r="K77" s="22">
        <v>0</v>
      </c>
      <c r="L77" s="23">
        <v>0</v>
      </c>
      <c r="M77" s="22">
        <v>0</v>
      </c>
      <c r="N77" s="22">
        <v>0</v>
      </c>
      <c r="O77" s="22">
        <v>0</v>
      </c>
      <c r="P77" s="23">
        <v>0</v>
      </c>
      <c r="Q77" s="22">
        <v>0</v>
      </c>
      <c r="R77" s="24" t="s">
        <v>168</v>
      </c>
    </row>
    <row r="78" spans="1:18" ht="26.25" customHeight="1" x14ac:dyDescent="0.2">
      <c r="A78" s="20" t="s">
        <v>174</v>
      </c>
      <c r="B78" s="20"/>
      <c r="C78" s="20"/>
      <c r="D78" s="20" t="s">
        <v>175</v>
      </c>
      <c r="E78" s="21" t="s">
        <v>73</v>
      </c>
      <c r="F78" s="22">
        <v>0</v>
      </c>
      <c r="G78" s="22">
        <v>68054029.629999995</v>
      </c>
      <c r="H78" s="23">
        <v>68054029.629999995</v>
      </c>
      <c r="I78" s="22">
        <v>68054029.629999995</v>
      </c>
      <c r="J78" s="22">
        <v>0</v>
      </c>
      <c r="K78" s="22">
        <v>0</v>
      </c>
      <c r="L78" s="23">
        <v>0</v>
      </c>
      <c r="M78" s="22">
        <v>0</v>
      </c>
      <c r="N78" s="22">
        <v>0</v>
      </c>
      <c r="O78" s="22">
        <v>0</v>
      </c>
      <c r="P78" s="23">
        <v>0</v>
      </c>
      <c r="Q78" s="22">
        <v>0</v>
      </c>
      <c r="R78" s="24" t="s">
        <v>168</v>
      </c>
    </row>
    <row r="79" spans="1:18" ht="39.75" customHeight="1" x14ac:dyDescent="0.2">
      <c r="A79" s="20" t="s">
        <v>176</v>
      </c>
      <c r="B79" s="20"/>
      <c r="C79" s="20"/>
      <c r="D79" s="20" t="s">
        <v>177</v>
      </c>
      <c r="E79" s="21" t="s">
        <v>178</v>
      </c>
      <c r="F79" s="22">
        <v>0</v>
      </c>
      <c r="G79" s="22">
        <v>37770070.619999997</v>
      </c>
      <c r="H79" s="23">
        <v>37770070.619999997</v>
      </c>
      <c r="I79" s="22">
        <v>37770070.619999997</v>
      </c>
      <c r="J79" s="22">
        <v>0</v>
      </c>
      <c r="K79" s="22">
        <v>0</v>
      </c>
      <c r="L79" s="23">
        <v>0</v>
      </c>
      <c r="M79" s="22">
        <v>0</v>
      </c>
      <c r="N79" s="22">
        <v>0</v>
      </c>
      <c r="O79" s="22">
        <v>0</v>
      </c>
      <c r="P79" s="23">
        <v>0</v>
      </c>
      <c r="Q79" s="22">
        <v>0</v>
      </c>
      <c r="R79" s="24" t="s">
        <v>168</v>
      </c>
    </row>
    <row r="80" spans="1:18" ht="26.25" customHeight="1" x14ac:dyDescent="0.2">
      <c r="A80" s="20" t="s">
        <v>179</v>
      </c>
      <c r="B80" s="20"/>
      <c r="C80" s="20"/>
      <c r="D80" s="20" t="s">
        <v>180</v>
      </c>
      <c r="E80" s="21" t="s">
        <v>181</v>
      </c>
      <c r="F80" s="22">
        <v>0</v>
      </c>
      <c r="G80" s="22">
        <v>97434705.980000004</v>
      </c>
      <c r="H80" s="23">
        <v>97434705.980000004</v>
      </c>
      <c r="I80" s="22">
        <v>97434705.980000004</v>
      </c>
      <c r="J80" s="22">
        <v>0</v>
      </c>
      <c r="K80" s="22">
        <v>0</v>
      </c>
      <c r="L80" s="23">
        <v>0</v>
      </c>
      <c r="M80" s="22">
        <v>0</v>
      </c>
      <c r="N80" s="22">
        <v>0</v>
      </c>
      <c r="O80" s="22">
        <v>0</v>
      </c>
      <c r="P80" s="23">
        <v>0</v>
      </c>
      <c r="Q80" s="22">
        <v>0</v>
      </c>
      <c r="R80" s="24" t="s">
        <v>168</v>
      </c>
    </row>
    <row r="81" spans="1:18" ht="39.75" customHeight="1" x14ac:dyDescent="0.2">
      <c r="A81" s="20" t="s">
        <v>182</v>
      </c>
      <c r="B81" s="20"/>
      <c r="C81" s="20"/>
      <c r="D81" s="20" t="s">
        <v>183</v>
      </c>
      <c r="E81" s="21" t="s">
        <v>184</v>
      </c>
      <c r="F81" s="22">
        <v>0</v>
      </c>
      <c r="G81" s="22">
        <v>65762795.259999998</v>
      </c>
      <c r="H81" s="23">
        <v>65762795.259999998</v>
      </c>
      <c r="I81" s="22">
        <v>65762795.259999998</v>
      </c>
      <c r="J81" s="22">
        <v>0</v>
      </c>
      <c r="K81" s="22">
        <v>0</v>
      </c>
      <c r="L81" s="23">
        <v>0</v>
      </c>
      <c r="M81" s="22">
        <v>0</v>
      </c>
      <c r="N81" s="22">
        <v>0</v>
      </c>
      <c r="O81" s="22">
        <v>0</v>
      </c>
      <c r="P81" s="23">
        <v>0</v>
      </c>
      <c r="Q81" s="22">
        <v>0</v>
      </c>
      <c r="R81" s="24" t="s">
        <v>168</v>
      </c>
    </row>
    <row r="82" spans="1:18" ht="39.75" customHeight="1" x14ac:dyDescent="0.2">
      <c r="A82" s="20" t="s">
        <v>185</v>
      </c>
      <c r="B82" s="20"/>
      <c r="C82" s="20"/>
      <c r="D82" s="20" t="s">
        <v>186</v>
      </c>
      <c r="E82" s="21" t="s">
        <v>187</v>
      </c>
      <c r="F82" s="22">
        <v>0</v>
      </c>
      <c r="G82" s="22">
        <v>89872048.709999993</v>
      </c>
      <c r="H82" s="23">
        <v>89872048.709999993</v>
      </c>
      <c r="I82" s="22">
        <v>89872048.709999993</v>
      </c>
      <c r="J82" s="22">
        <v>0</v>
      </c>
      <c r="K82" s="22">
        <v>0</v>
      </c>
      <c r="L82" s="23">
        <v>0</v>
      </c>
      <c r="M82" s="22">
        <v>0</v>
      </c>
      <c r="N82" s="22">
        <v>0</v>
      </c>
      <c r="O82" s="22">
        <v>0</v>
      </c>
      <c r="P82" s="23">
        <v>0</v>
      </c>
      <c r="Q82" s="22">
        <v>0</v>
      </c>
      <c r="R82" s="24" t="s">
        <v>168</v>
      </c>
    </row>
    <row r="83" spans="1:18" ht="26.25" customHeight="1" x14ac:dyDescent="0.2">
      <c r="A83" s="20" t="s">
        <v>188</v>
      </c>
      <c r="B83" s="20"/>
      <c r="C83" s="20"/>
      <c r="D83" s="20" t="s">
        <v>189</v>
      </c>
      <c r="E83" s="21" t="s">
        <v>85</v>
      </c>
      <c r="F83" s="22">
        <v>0</v>
      </c>
      <c r="G83" s="22">
        <v>37872601.32</v>
      </c>
      <c r="H83" s="23">
        <v>37872601.32</v>
      </c>
      <c r="I83" s="22">
        <v>37872601.32</v>
      </c>
      <c r="J83" s="22">
        <v>0</v>
      </c>
      <c r="K83" s="22">
        <v>0</v>
      </c>
      <c r="L83" s="23">
        <v>0</v>
      </c>
      <c r="M83" s="22">
        <v>0</v>
      </c>
      <c r="N83" s="22">
        <v>0</v>
      </c>
      <c r="O83" s="22">
        <v>0</v>
      </c>
      <c r="P83" s="23">
        <v>0</v>
      </c>
      <c r="Q83" s="22">
        <v>0</v>
      </c>
      <c r="R83" s="24" t="s">
        <v>168</v>
      </c>
    </row>
    <row r="84" spans="1:18" ht="39.75" customHeight="1" x14ac:dyDescent="0.2">
      <c r="A84" s="20" t="s">
        <v>190</v>
      </c>
      <c r="B84" s="20"/>
      <c r="C84" s="20"/>
      <c r="D84" s="20" t="s">
        <v>191</v>
      </c>
      <c r="E84" s="21" t="s">
        <v>192</v>
      </c>
      <c r="F84" s="22">
        <v>0</v>
      </c>
      <c r="G84" s="22">
        <v>22809909.600000001</v>
      </c>
      <c r="H84" s="23">
        <v>22809909.600000001</v>
      </c>
      <c r="I84" s="22">
        <v>22809909.600000001</v>
      </c>
      <c r="J84" s="22">
        <v>0</v>
      </c>
      <c r="K84" s="22">
        <v>0</v>
      </c>
      <c r="L84" s="23">
        <v>0</v>
      </c>
      <c r="M84" s="22">
        <v>0</v>
      </c>
      <c r="N84" s="22">
        <v>0</v>
      </c>
      <c r="O84" s="22">
        <v>0</v>
      </c>
      <c r="P84" s="23">
        <v>0</v>
      </c>
      <c r="Q84" s="22">
        <v>0</v>
      </c>
      <c r="R84" s="24" t="s">
        <v>168</v>
      </c>
    </row>
    <row r="85" spans="1:18" ht="39.75" customHeight="1" x14ac:dyDescent="0.2">
      <c r="A85" s="20" t="s">
        <v>193</v>
      </c>
      <c r="B85" s="20"/>
      <c r="C85" s="20"/>
      <c r="D85" s="20" t="s">
        <v>194</v>
      </c>
      <c r="E85" s="21" t="s">
        <v>48</v>
      </c>
      <c r="F85" s="22">
        <v>2109000</v>
      </c>
      <c r="G85" s="22">
        <v>57268592.909999996</v>
      </c>
      <c r="H85" s="23">
        <v>57268592.909999996</v>
      </c>
      <c r="I85" s="22">
        <v>59377592.909999996</v>
      </c>
      <c r="J85" s="22">
        <v>0</v>
      </c>
      <c r="K85" s="22">
        <v>0</v>
      </c>
      <c r="L85" s="23">
        <v>0</v>
      </c>
      <c r="M85" s="22">
        <v>0</v>
      </c>
      <c r="N85" s="22">
        <v>0</v>
      </c>
      <c r="O85" s="22">
        <v>0</v>
      </c>
      <c r="P85" s="23">
        <v>0</v>
      </c>
      <c r="Q85" s="22">
        <v>0</v>
      </c>
      <c r="R85" s="24" t="s">
        <v>168</v>
      </c>
    </row>
    <row r="86" spans="1:18" ht="39.75" customHeight="1" x14ac:dyDescent="0.2">
      <c r="A86" s="20" t="s">
        <v>195</v>
      </c>
      <c r="B86" s="20"/>
      <c r="C86" s="20"/>
      <c r="D86" s="20" t="s">
        <v>196</v>
      </c>
      <c r="E86" s="21" t="s">
        <v>197</v>
      </c>
      <c r="F86" s="22">
        <v>0</v>
      </c>
      <c r="G86" s="22">
        <v>53848096.950000003</v>
      </c>
      <c r="H86" s="23">
        <v>53848096.950000003</v>
      </c>
      <c r="I86" s="22">
        <v>53848096.950000003</v>
      </c>
      <c r="J86" s="22">
        <v>0</v>
      </c>
      <c r="K86" s="22">
        <v>0</v>
      </c>
      <c r="L86" s="23">
        <v>0</v>
      </c>
      <c r="M86" s="22">
        <v>0</v>
      </c>
      <c r="N86" s="22">
        <v>0</v>
      </c>
      <c r="O86" s="22">
        <v>0</v>
      </c>
      <c r="P86" s="23">
        <v>0</v>
      </c>
      <c r="Q86" s="22">
        <v>0</v>
      </c>
      <c r="R86" s="24" t="s">
        <v>168</v>
      </c>
    </row>
    <row r="87" spans="1:18" ht="39.75" customHeight="1" x14ac:dyDescent="0.2">
      <c r="A87" s="20" t="s">
        <v>198</v>
      </c>
      <c r="B87" s="20"/>
      <c r="C87" s="20"/>
      <c r="D87" s="20" t="s">
        <v>199</v>
      </c>
      <c r="E87" s="21" t="s">
        <v>200</v>
      </c>
      <c r="F87" s="22">
        <v>0</v>
      </c>
      <c r="G87" s="22">
        <v>24603330</v>
      </c>
      <c r="H87" s="23">
        <v>24603330</v>
      </c>
      <c r="I87" s="22">
        <v>24603330</v>
      </c>
      <c r="J87" s="22">
        <v>0</v>
      </c>
      <c r="K87" s="22">
        <v>0</v>
      </c>
      <c r="L87" s="23">
        <v>0</v>
      </c>
      <c r="M87" s="22">
        <v>0</v>
      </c>
      <c r="N87" s="22">
        <v>0</v>
      </c>
      <c r="O87" s="22">
        <v>0</v>
      </c>
      <c r="P87" s="23">
        <v>0</v>
      </c>
      <c r="Q87" s="22">
        <v>0</v>
      </c>
      <c r="R87" s="24" t="s">
        <v>168</v>
      </c>
    </row>
    <row r="88" spans="1:18" ht="39.75" customHeight="1" x14ac:dyDescent="0.2">
      <c r="A88" s="20" t="s">
        <v>201</v>
      </c>
      <c r="B88" s="20"/>
      <c r="C88" s="20"/>
      <c r="D88" s="20" t="s">
        <v>202</v>
      </c>
      <c r="E88" s="21" t="s">
        <v>203</v>
      </c>
      <c r="F88" s="22">
        <v>0</v>
      </c>
      <c r="G88" s="22">
        <v>15552968</v>
      </c>
      <c r="H88" s="23">
        <v>15552968</v>
      </c>
      <c r="I88" s="22">
        <v>15552968</v>
      </c>
      <c r="J88" s="22">
        <v>0</v>
      </c>
      <c r="K88" s="22">
        <v>0</v>
      </c>
      <c r="L88" s="23">
        <v>0</v>
      </c>
      <c r="M88" s="22">
        <v>0</v>
      </c>
      <c r="N88" s="22">
        <v>0</v>
      </c>
      <c r="O88" s="22">
        <v>0</v>
      </c>
      <c r="P88" s="23">
        <v>0</v>
      </c>
      <c r="Q88" s="22">
        <v>0</v>
      </c>
      <c r="R88" s="24" t="s">
        <v>168</v>
      </c>
    </row>
    <row r="89" spans="1:18" ht="39.75" customHeight="1" x14ac:dyDescent="0.2">
      <c r="A89" s="20" t="s">
        <v>204</v>
      </c>
      <c r="B89" s="20"/>
      <c r="C89" s="20"/>
      <c r="D89" s="20" t="s">
        <v>205</v>
      </c>
      <c r="E89" s="21" t="s">
        <v>79</v>
      </c>
      <c r="F89" s="22">
        <v>0</v>
      </c>
      <c r="G89" s="22">
        <v>4862384</v>
      </c>
      <c r="H89" s="23">
        <v>4862384</v>
      </c>
      <c r="I89" s="22">
        <v>4862384</v>
      </c>
      <c r="J89" s="22">
        <v>0</v>
      </c>
      <c r="K89" s="22">
        <v>0</v>
      </c>
      <c r="L89" s="23">
        <v>0</v>
      </c>
      <c r="M89" s="22">
        <v>0</v>
      </c>
      <c r="N89" s="22">
        <v>0</v>
      </c>
      <c r="O89" s="22">
        <v>0</v>
      </c>
      <c r="P89" s="23">
        <v>0</v>
      </c>
      <c r="Q89" s="22">
        <v>0</v>
      </c>
      <c r="R89" s="24" t="s">
        <v>168</v>
      </c>
    </row>
    <row r="90" spans="1:18" ht="39.75" customHeight="1" x14ac:dyDescent="0.2">
      <c r="A90" s="20" t="s">
        <v>206</v>
      </c>
      <c r="B90" s="20"/>
      <c r="C90" s="20"/>
      <c r="D90" s="20" t="s">
        <v>207</v>
      </c>
      <c r="E90" s="21" t="s">
        <v>208</v>
      </c>
      <c r="F90" s="22">
        <v>0</v>
      </c>
      <c r="G90" s="22">
        <v>6914743</v>
      </c>
      <c r="H90" s="23">
        <v>6914743</v>
      </c>
      <c r="I90" s="22">
        <v>6914743</v>
      </c>
      <c r="J90" s="22">
        <v>0</v>
      </c>
      <c r="K90" s="22">
        <v>0</v>
      </c>
      <c r="L90" s="23">
        <v>0</v>
      </c>
      <c r="M90" s="22">
        <v>0</v>
      </c>
      <c r="N90" s="22">
        <v>0</v>
      </c>
      <c r="O90" s="22">
        <v>0</v>
      </c>
      <c r="P90" s="23">
        <v>0</v>
      </c>
      <c r="Q90" s="22">
        <v>0</v>
      </c>
      <c r="R90" s="24" t="s">
        <v>168</v>
      </c>
    </row>
    <row r="91" spans="1:18" ht="39.75" customHeight="1" x14ac:dyDescent="0.2">
      <c r="A91" s="20" t="s">
        <v>209</v>
      </c>
      <c r="B91" s="20"/>
      <c r="C91" s="20"/>
      <c r="D91" s="20" t="s">
        <v>210</v>
      </c>
      <c r="E91" s="21" t="s">
        <v>211</v>
      </c>
      <c r="F91" s="22">
        <v>0</v>
      </c>
      <c r="G91" s="22">
        <v>36943333.630000003</v>
      </c>
      <c r="H91" s="23">
        <v>36943333.630000003</v>
      </c>
      <c r="I91" s="22">
        <v>36943333.630000003</v>
      </c>
      <c r="J91" s="22">
        <v>0</v>
      </c>
      <c r="K91" s="22">
        <v>0</v>
      </c>
      <c r="L91" s="23">
        <v>0</v>
      </c>
      <c r="M91" s="22">
        <v>0</v>
      </c>
      <c r="N91" s="22">
        <v>0</v>
      </c>
      <c r="O91" s="22">
        <v>0</v>
      </c>
      <c r="P91" s="23">
        <v>0</v>
      </c>
      <c r="Q91" s="22">
        <v>0</v>
      </c>
      <c r="R91" s="24" t="s">
        <v>168</v>
      </c>
    </row>
  </sheetData>
  <mergeCells count="10">
    <mergeCell ref="A1:R2"/>
    <mergeCell ref="A3:A4"/>
    <mergeCell ref="B3:B4"/>
    <mergeCell ref="C3:C4"/>
    <mergeCell ref="D3:D4"/>
    <mergeCell ref="E3:E4"/>
    <mergeCell ref="F3:I3"/>
    <mergeCell ref="J3:M3"/>
    <mergeCell ref="N3:Q3"/>
    <mergeCell ref="R3:R4"/>
  </mergeCells>
  <pageMargins left="0.41" right="0.21" top="0.28999999999999998" bottom="0.35433070866141736" header="0.19685039370078741" footer="0.31496062992125984"/>
  <pageSetup paperSize="8" scale="55" fitToHeight="0" orientation="landscape" r:id="rId1"/>
  <headerFooter differentFirst="1">
    <oddHeader>&amp;R&amp;11&amp;P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Воронова Ирина Павловна</cp:lastModifiedBy>
  <cp:revision>38</cp:revision>
  <cp:lastPrinted>2026-06-15T07:39:49Z</cp:lastPrinted>
  <dcterms:created xsi:type="dcterms:W3CDTF">2006-09-16T00:00:00Z</dcterms:created>
  <dcterms:modified xsi:type="dcterms:W3CDTF">2026-06-15T07:45:18Z</dcterms:modified>
  <dc:language>ru-RU</dc:language>
</cp:coreProperties>
</file>