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zzubchenko_E_N\AppData\Local\Temp\DumaSittingsClient\SIB\"/>
    </mc:Choice>
  </mc:AlternateContent>
  <bookViews>
    <workbookView xWindow="0" yWindow="0" windowWidth="16380" windowHeight="8190" tabRatio="500"/>
  </bookViews>
  <sheets>
    <sheet name="Лист1" sheetId="1" r:id="rId1"/>
  </sheets>
  <definedNames>
    <definedName name="Print_Area_0" localSheetId="0">Лист1!$A$1:$D$49</definedName>
    <definedName name="_xlnm.Print_Area" localSheetId="0">Лист1!$A$1:$D$50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48" i="1" l="1"/>
  <c r="C47" i="1"/>
  <c r="B47" i="1"/>
  <c r="C46" i="1"/>
  <c r="D44" i="1"/>
  <c r="D43" i="1"/>
  <c r="C43" i="1"/>
  <c r="B43" i="1"/>
  <c r="C42" i="1"/>
  <c r="D40" i="1"/>
  <c r="D39" i="1"/>
  <c r="B39" i="1"/>
  <c r="C38" i="1"/>
  <c r="C39" i="1" s="1"/>
  <c r="D36" i="1"/>
  <c r="B35" i="1"/>
  <c r="C34" i="1"/>
  <c r="C35" i="1" s="1"/>
  <c r="D32" i="1"/>
  <c r="C31" i="1"/>
  <c r="B31" i="1"/>
  <c r="C30" i="1"/>
  <c r="D28" i="1"/>
  <c r="D27" i="1"/>
  <c r="C27" i="1"/>
  <c r="B27" i="1"/>
  <c r="C26" i="1"/>
  <c r="D24" i="1"/>
  <c r="D23" i="1"/>
  <c r="B23" i="1"/>
  <c r="C22" i="1"/>
  <c r="C23" i="1" s="1"/>
  <c r="D20" i="1"/>
  <c r="B19" i="1"/>
  <c r="C18" i="1"/>
  <c r="C19" i="1" s="1"/>
  <c r="D16" i="1"/>
  <c r="C15" i="1"/>
  <c r="B15" i="1"/>
  <c r="C14" i="1"/>
  <c r="D12" i="1"/>
  <c r="D11" i="1"/>
  <c r="C11" i="1"/>
  <c r="B11" i="1"/>
  <c r="C10" i="1"/>
  <c r="D8" i="1"/>
  <c r="D35" i="1" s="1"/>
  <c r="D7" i="1"/>
  <c r="D19" i="1" s="1"/>
  <c r="D6" i="1"/>
  <c r="D15" i="1" s="1"/>
  <c r="D5" i="1"/>
  <c r="D47" i="1" s="1"/>
  <c r="D31" i="1" l="1"/>
</calcChain>
</file>

<file path=xl/sharedStrings.xml><?xml version="1.0" encoding="utf-8"?>
<sst xmlns="http://schemas.openxmlformats.org/spreadsheetml/2006/main" count="64" uniqueCount="42">
  <si>
    <t xml:space="preserve">Информация о реализации Указов Президента Российской Федерации от 7 мая 2012 года №597, от 1 июня 2012 года №761, от 28 декабря 2012 года №1688                                                                                                                                                                                                                                               </t>
  </si>
  <si>
    <t>Наименование категории</t>
  </si>
  <si>
    <t>2021 год (факт)</t>
  </si>
  <si>
    <t>Целевые показатели на 2022 год</t>
  </si>
  <si>
    <t>Январь-декабрь 2022 года (оценка)</t>
  </si>
  <si>
    <t>всего краевые и муниципальные учреждения</t>
  </si>
  <si>
    <t>Среднемесячный доход от трудовой деятельности (руб.), прогноз</t>
  </si>
  <si>
    <t>Средняя заработная плата в сфере общего образования (руб.), прогноз</t>
  </si>
  <si>
    <t>Средняя заработная плата учителей (руб.), прогноз</t>
  </si>
  <si>
    <t>Целевой показатель по заработной плате младшего медицинского персонала</t>
  </si>
  <si>
    <t>Педагогические работники образовательных учреждений общего образования</t>
  </si>
  <si>
    <t>доведение в 2012 году средней заработной платы педагогических работников образовательных учреждений общего образования до средней заработной платы в соответствующем регионе</t>
  </si>
  <si>
    <t>Средняя заработная плата (руб.)</t>
  </si>
  <si>
    <t>47 866,8*</t>
  </si>
  <si>
    <t>Соотношение к среднемесячному доходу от трудовой деятельности  (%)</t>
  </si>
  <si>
    <t>Темп роста к 2021 году, %</t>
  </si>
  <si>
    <t xml:space="preserve">Педагогические работники дошкольных образовательных учреждений </t>
  </si>
  <si>
    <t>доведение к 2013 году средней заработной платы педагогических работников дошкольных образовательных учреждений до средней заработной платы в сфере общего образования в соответствующем регионе</t>
  </si>
  <si>
    <t>Соотношение к средней заработной плате  в сфере общего образования (%)</t>
  </si>
  <si>
    <t xml:space="preserve">Педагогические работники учреждений дополнительного образования </t>
  </si>
  <si>
    <t>доведение оплаты труда педагогов учреждений дополнительного образования детей до уровня не ниже среднего для учителей в регионе</t>
  </si>
  <si>
    <t>Средняя заработная плата(руб.)</t>
  </si>
  <si>
    <t>Соотношение к средней заработной плате  учителей (%)</t>
  </si>
  <si>
    <t>Преподаватели и мастера производственного обучения образовательных учреждений среднего профессионального образования</t>
  </si>
  <si>
    <t>доведение к 2018 году средней заработной платы преподавателей и мастеров производственного обучения образовательных учреждений  среднего профессионального образования  - до 100 процентов от средней заработной платы в соответствующем регионе</t>
  </si>
  <si>
    <t>50 685,9**</t>
  </si>
  <si>
    <t xml:space="preserve">Врачи и работники мед. организаций, имеющие высшее медицинское или иное высшее образование, предоставляющие мед. услуги </t>
  </si>
  <si>
    <t>повышение к 2018 году средней заработной платы врачей и работников мед. организаций, имеющих высшее образование, предоставляющих медицинские услуги, до 200 процентов от средней заработной платы в соответствующем регионе</t>
  </si>
  <si>
    <t>Средняя заработная плата  (руб.)</t>
  </si>
  <si>
    <t>Средний медицинский персонал</t>
  </si>
  <si>
    <t>повышение к 2018 году средней заработной платы  среднего медицинского (фармацевтического) персонала- до 100 процентов от средней заработной платы в соответствующем регионе</t>
  </si>
  <si>
    <t xml:space="preserve">Младший медицинский персонал </t>
  </si>
  <si>
    <t>повышение к 2018 году средней заработной платы среднего медицинского (фармацевтического) персонала - до 100 процентов от средней заработной платы в соответствующем регионе</t>
  </si>
  <si>
    <t>Соотношение к целевому показателю по заработной плате младшего медицинского персонала</t>
  </si>
  <si>
    <t xml:space="preserve">Социальные работники </t>
  </si>
  <si>
    <t>доведение к 2018 году средней заработной платы социальных работников  - до 100 процентов от средней заработной платы в соответствующем регионе</t>
  </si>
  <si>
    <t>Работники учреждений культуры</t>
  </si>
  <si>
    <t>доведение к 2018 году средней заработной платы работников учреждений культуры - до 100 процентов от средней заработной платы в соответствующем регионе</t>
  </si>
  <si>
    <t>Педагогические работники, оказывающие социальные услуги детям-сиротам и детям, оставшимся без попечения родителей</t>
  </si>
  <si>
    <t>доведение к 2018 году средней заработной платы педагогических работников учреждений, оказывающих социальные услуги детям-сиротам и детям, оставшимся без попечения родителей, до 100 процентов от средней заработной платы в соответствующем субъекте Российской Федерации</t>
  </si>
  <si>
    <t>* Без учета выплат за классное руководство (5000 рублей)</t>
  </si>
  <si>
    <t>** Без учета выплат за кураторство (5000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</si>
</sst>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</numFmts>
  <fonts count="18" x14ac:knownFonts="1"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25"/>
      <color rgb="FF000000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b/>
      <sz val="25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25"/>
      <color rgb="FF000000"/>
      <name val="Times New Roman"/>
      <family val="1"/>
      <charset val="1"/>
    </font>
    <font>
      <sz val="16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22"/>
      <color rgb="FF000000"/>
      <name val="Times New Roman"/>
      <family val="1"/>
      <charset val="1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2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7" fillId="0" borderId="0"/>
    <xf numFmtId="164" fontId="2" fillId="0" borderId="0" applyBorder="0" applyProtection="0"/>
    <xf numFmtId="165" fontId="17" fillId="0" borderId="0" applyBorder="0" applyProtection="0"/>
  </cellStyleXfs>
  <cellXfs count="34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/>
    <xf numFmtId="3" fontId="6" fillId="0" borderId="0" xfId="0" applyNumberFormat="1" applyFont="1" applyAlignment="1">
      <alignment horizontal="center" vertical="center" wrapText="1"/>
    </xf>
    <xf numFmtId="166" fontId="6" fillId="0" borderId="0" xfId="0" applyNumberFormat="1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 wrapText="1"/>
    </xf>
    <xf numFmtId="0" fontId="0" fillId="0" borderId="0" xfId="0" applyFont="1"/>
    <xf numFmtId="166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center"/>
    </xf>
    <xf numFmtId="16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6" fontId="10" fillId="0" borderId="1" xfId="0" applyNumberFormat="1" applyFont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167" fontId="11" fillId="0" borderId="0" xfId="0" applyNumberFormat="1" applyFont="1"/>
    <xf numFmtId="166" fontId="12" fillId="0" borderId="0" xfId="0" applyNumberFormat="1" applyFont="1" applyAlignment="1">
      <alignment horizontal="center"/>
    </xf>
    <xf numFmtId="167" fontId="13" fillId="0" borderId="0" xfId="0" applyNumberFormat="1" applyFont="1"/>
    <xf numFmtId="3" fontId="6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/>
    </xf>
    <xf numFmtId="166" fontId="6" fillId="0" borderId="1" xfId="0" applyNumberFormat="1" applyFont="1" applyBorder="1" applyAlignment="1">
      <alignment horizontal="center" wrapText="1"/>
    </xf>
    <xf numFmtId="0" fontId="14" fillId="0" borderId="0" xfId="0" applyFont="1"/>
    <xf numFmtId="167" fontId="5" fillId="0" borderId="0" xfId="0" applyNumberFormat="1" applyFont="1"/>
    <xf numFmtId="166" fontId="10" fillId="0" borderId="1" xfId="0" applyNumberFormat="1" applyFont="1" applyBorder="1" applyAlignment="1">
      <alignment horizontal="center" wrapText="1"/>
    </xf>
    <xf numFmtId="167" fontId="14" fillId="0" borderId="0" xfId="0" applyNumberFormat="1" applyFont="1"/>
    <xf numFmtId="2" fontId="14" fillId="0" borderId="0" xfId="0" applyNumberFormat="1" applyFont="1"/>
    <xf numFmtId="3" fontId="14" fillId="0" borderId="0" xfId="0" applyNumberFormat="1" applyFont="1"/>
    <xf numFmtId="167" fontId="15" fillId="0" borderId="0" xfId="0" applyNumberFormat="1" applyFont="1"/>
    <xf numFmtId="0" fontId="16" fillId="0" borderId="0" xfId="0" applyFont="1"/>
    <xf numFmtId="0" fontId="8" fillId="0" borderId="0" xfId="0" applyFont="1"/>
  </cellXfs>
  <cellStyles count="18">
    <cellStyle name="Обычный" xfId="0" builtinId="0"/>
    <cellStyle name="Обычный 2" xfId="1"/>
    <cellStyle name="Обычный 2 2" xfId="2"/>
    <cellStyle name="Обычный 2 2 2" xfId="3"/>
    <cellStyle name="Обычный 2 2 2 2" xfId="4"/>
    <cellStyle name="Обычный 2 3" xfId="5"/>
    <cellStyle name="Обычный 2 3 2" xfId="6"/>
    <cellStyle name="Обычный 2 4" xfId="7"/>
    <cellStyle name="Обычный 3" xfId="8"/>
    <cellStyle name="Обычный 3 2" xfId="9"/>
    <cellStyle name="Обычный 4" xfId="10"/>
    <cellStyle name="Обычный 4 2" xfId="11"/>
    <cellStyle name="Обычный 4 3" xfId="12"/>
    <cellStyle name="Обычный 5" xfId="13"/>
    <cellStyle name="Обычный 5 2" xfId="14"/>
    <cellStyle name="Обычный 6" xfId="15"/>
    <cellStyle name="Финансовый 2" xfId="16"/>
    <cellStyle name="Финансовый 3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MJ65"/>
  <sheetViews>
    <sheetView tabSelected="1" topLeftCell="A49" zoomScale="40" zoomScaleNormal="40" zoomScalePageLayoutView="65" workbookViewId="0">
      <selection activeCell="L13" sqref="L13"/>
    </sheetView>
  </sheetViews>
  <sheetFormatPr defaultColWidth="9.140625" defaultRowHeight="31.5" x14ac:dyDescent="0.3"/>
  <cols>
    <col min="1" max="1" width="131.5703125" style="6" customWidth="1"/>
    <col min="2" max="2" width="34.28515625" style="7" customWidth="1"/>
    <col min="3" max="3" width="34" style="8" customWidth="1"/>
    <col min="4" max="4" width="44.7109375" style="9" customWidth="1"/>
    <col min="5" max="5" width="15.28515625" style="10" customWidth="1"/>
    <col min="6" max="1023" width="9.140625" style="10"/>
    <col min="1024" max="1024" width="11.5703125" style="10" customWidth="1"/>
  </cols>
  <sheetData>
    <row r="2" spans="1:5" ht="96.75" customHeight="1" x14ac:dyDescent="0.25">
      <c r="A2" s="5" t="s">
        <v>0</v>
      </c>
      <c r="B2" s="5"/>
      <c r="C2" s="5"/>
      <c r="D2" s="5"/>
    </row>
    <row r="3" spans="1:5" ht="49.5" customHeight="1" x14ac:dyDescent="0.25">
      <c r="A3" s="4" t="s">
        <v>1</v>
      </c>
      <c r="B3" s="3" t="s">
        <v>2</v>
      </c>
      <c r="C3" s="2" t="s">
        <v>3</v>
      </c>
      <c r="D3" s="11" t="s">
        <v>4</v>
      </c>
    </row>
    <row r="4" spans="1:5" ht="85.5" customHeight="1" x14ac:dyDescent="0.25">
      <c r="A4" s="4"/>
      <c r="B4" s="3"/>
      <c r="C4" s="2"/>
      <c r="D4" s="11" t="s">
        <v>5</v>
      </c>
    </row>
    <row r="5" spans="1:5" x14ac:dyDescent="0.45">
      <c r="A5" s="12" t="s">
        <v>6</v>
      </c>
      <c r="B5" s="13">
        <v>45698</v>
      </c>
      <c r="C5" s="13">
        <v>50999</v>
      </c>
      <c r="D5" s="13">
        <f>C5</f>
        <v>50999</v>
      </c>
    </row>
    <row r="6" spans="1:5" ht="31.5" customHeight="1" x14ac:dyDescent="0.45">
      <c r="A6" s="12" t="s">
        <v>7</v>
      </c>
      <c r="B6" s="13">
        <v>44024</v>
      </c>
      <c r="C6" s="13">
        <v>49130.784</v>
      </c>
      <c r="D6" s="13">
        <f>C6</f>
        <v>49130.784</v>
      </c>
    </row>
    <row r="7" spans="1:5" x14ac:dyDescent="0.45">
      <c r="A7" s="12" t="s">
        <v>8</v>
      </c>
      <c r="B7" s="13">
        <v>46500</v>
      </c>
      <c r="C7" s="13">
        <v>50999</v>
      </c>
      <c r="D7" s="13">
        <f>C7</f>
        <v>50999</v>
      </c>
    </row>
    <row r="8" spans="1:5" ht="55.5" x14ac:dyDescent="0.25">
      <c r="A8" s="12" t="s">
        <v>9</v>
      </c>
      <c r="B8" s="14">
        <v>43662.2</v>
      </c>
      <c r="C8" s="14">
        <v>47263.046399999999</v>
      </c>
      <c r="D8" s="14">
        <f>C8</f>
        <v>47263.046399999999</v>
      </c>
    </row>
    <row r="9" spans="1:5" ht="75.75" customHeight="1" x14ac:dyDescent="0.25">
      <c r="A9" s="15" t="s">
        <v>10</v>
      </c>
      <c r="B9" s="3" t="s">
        <v>11</v>
      </c>
      <c r="C9" s="3"/>
      <c r="D9" s="3"/>
    </row>
    <row r="10" spans="1:5" ht="33.75" customHeight="1" x14ac:dyDescent="0.25">
      <c r="A10" s="12" t="s">
        <v>12</v>
      </c>
      <c r="B10" s="16" t="s">
        <v>13</v>
      </c>
      <c r="C10" s="14">
        <f>C5</f>
        <v>50999</v>
      </c>
      <c r="D10" s="17">
        <v>53108.051177474503</v>
      </c>
    </row>
    <row r="11" spans="1:5" ht="60.75" customHeight="1" x14ac:dyDescent="0.3">
      <c r="A11" s="12" t="s">
        <v>14</v>
      </c>
      <c r="B11" s="18">
        <f>47866.8/B5*100</f>
        <v>104.74594074138912</v>
      </c>
      <c r="C11" s="17">
        <f>C10/C5*100</f>
        <v>100</v>
      </c>
      <c r="D11" s="17">
        <f>D10/D5*100</f>
        <v>104.13547555339223</v>
      </c>
      <c r="E11" s="19"/>
    </row>
    <row r="12" spans="1:5" ht="39.200000000000003" customHeight="1" x14ac:dyDescent="0.3">
      <c r="A12" s="12" t="s">
        <v>15</v>
      </c>
      <c r="B12" s="18"/>
      <c r="C12" s="17"/>
      <c r="D12" s="17">
        <f>D10/47866.8*100</f>
        <v>110.94965858898966</v>
      </c>
      <c r="E12" s="19"/>
    </row>
    <row r="13" spans="1:5" ht="79.5" customHeight="1" x14ac:dyDescent="0.25">
      <c r="A13" s="15" t="s">
        <v>16</v>
      </c>
      <c r="B13" s="3" t="s">
        <v>17</v>
      </c>
      <c r="C13" s="3"/>
      <c r="D13" s="3"/>
    </row>
    <row r="14" spans="1:5" x14ac:dyDescent="0.45">
      <c r="A14" s="12" t="s">
        <v>12</v>
      </c>
      <c r="B14" s="16">
        <v>44086.572259549597</v>
      </c>
      <c r="C14" s="13">
        <f>C6</f>
        <v>49130.784</v>
      </c>
      <c r="D14" s="20">
        <v>50990.228182748397</v>
      </c>
      <c r="E14" s="21"/>
    </row>
    <row r="15" spans="1:5" ht="59.65" customHeight="1" x14ac:dyDescent="0.25">
      <c r="A15" s="12" t="s">
        <v>18</v>
      </c>
      <c r="B15" s="22">
        <f>B14/B6*100</f>
        <v>100.14213215416498</v>
      </c>
      <c r="C15" s="14">
        <f>C14/C6*100</f>
        <v>100</v>
      </c>
      <c r="D15" s="17">
        <f>D14/D6*100</f>
        <v>103.78468249712523</v>
      </c>
    </row>
    <row r="16" spans="1:5" ht="48.6" customHeight="1" x14ac:dyDescent="0.25">
      <c r="A16" s="12" t="s">
        <v>15</v>
      </c>
      <c r="B16" s="22"/>
      <c r="C16" s="14"/>
      <c r="D16" s="17">
        <f>D14/B14*100</f>
        <v>115.6593165886318</v>
      </c>
    </row>
    <row r="17" spans="1:1024" ht="66" customHeight="1" x14ac:dyDescent="0.25">
      <c r="A17" s="15" t="s">
        <v>19</v>
      </c>
      <c r="B17" s="3" t="s">
        <v>20</v>
      </c>
      <c r="C17" s="3"/>
      <c r="D17" s="3"/>
    </row>
    <row r="18" spans="1:1024" x14ac:dyDescent="0.45">
      <c r="A18" s="12" t="s">
        <v>21</v>
      </c>
      <c r="B18" s="16">
        <v>46337.421414781398</v>
      </c>
      <c r="C18" s="13">
        <f>C7</f>
        <v>50999</v>
      </c>
      <c r="D18" s="17">
        <v>49559.518036642003</v>
      </c>
      <c r="E18" s="19"/>
    </row>
    <row r="19" spans="1:1024" x14ac:dyDescent="0.45">
      <c r="A19" s="12" t="s">
        <v>22</v>
      </c>
      <c r="B19" s="23">
        <f>B18/B7*100</f>
        <v>99.650368633938484</v>
      </c>
      <c r="C19" s="13">
        <f>C18/C7*100</f>
        <v>100</v>
      </c>
      <c r="D19" s="17">
        <f>D18/D7*100</f>
        <v>97.177431001866708</v>
      </c>
    </row>
    <row r="20" spans="1:1024" x14ac:dyDescent="0.45">
      <c r="A20" s="12" t="s">
        <v>15</v>
      </c>
      <c r="B20" s="23"/>
      <c r="C20" s="13"/>
      <c r="D20" s="17">
        <f>D18/B18*100</f>
        <v>106.95355184531863</v>
      </c>
    </row>
    <row r="21" spans="1:1024" ht="105.75" customHeight="1" x14ac:dyDescent="0.25">
      <c r="A21" s="15" t="s">
        <v>23</v>
      </c>
      <c r="B21" s="1" t="s">
        <v>24</v>
      </c>
      <c r="C21" s="1"/>
      <c r="D21" s="1"/>
    </row>
    <row r="22" spans="1:1024" x14ac:dyDescent="0.45">
      <c r="A22" s="12" t="s">
        <v>12</v>
      </c>
      <c r="B22" s="16" t="s">
        <v>25</v>
      </c>
      <c r="C22" s="13">
        <f>C5</f>
        <v>50999</v>
      </c>
      <c r="D22" s="17">
        <v>55406.880759840198</v>
      </c>
      <c r="E22" s="19"/>
    </row>
    <row r="23" spans="1:1024" ht="41.25" customHeight="1" x14ac:dyDescent="0.45">
      <c r="A23" s="12" t="s">
        <v>14</v>
      </c>
      <c r="B23" s="23">
        <f>50685.9/B5*100</f>
        <v>110.91491969013963</v>
      </c>
      <c r="C23" s="13">
        <f>C22/C5*100</f>
        <v>100</v>
      </c>
      <c r="D23" s="24">
        <f>D22/D5*100</f>
        <v>108.64307292268516</v>
      </c>
    </row>
    <row r="24" spans="1:1024" ht="41.25" customHeight="1" x14ac:dyDescent="0.45">
      <c r="A24" s="12" t="s">
        <v>15</v>
      </c>
      <c r="B24" s="23"/>
      <c r="C24" s="13"/>
      <c r="D24" s="17">
        <f>D22/50685.9*100</f>
        <v>109.31418946855081</v>
      </c>
    </row>
    <row r="25" spans="1:1024" s="25" customFormat="1" ht="78" customHeight="1" x14ac:dyDescent="0.25">
      <c r="A25" s="15" t="s">
        <v>26</v>
      </c>
      <c r="B25" s="3" t="s">
        <v>27</v>
      </c>
      <c r="C25" s="3"/>
      <c r="D25" s="3"/>
      <c r="AMJ25" s="10"/>
    </row>
    <row r="26" spans="1:1024" s="25" customFormat="1" x14ac:dyDescent="0.45">
      <c r="A26" s="12" t="s">
        <v>28</v>
      </c>
      <c r="B26" s="16">
        <v>94430.534246575306</v>
      </c>
      <c r="C26" s="13">
        <f>C5*2</f>
        <v>101998</v>
      </c>
      <c r="D26" s="17">
        <v>106625.71126792399</v>
      </c>
      <c r="E26" s="26"/>
      <c r="AMJ26" s="10"/>
    </row>
    <row r="27" spans="1:1024" s="25" customFormat="1" ht="55.5" x14ac:dyDescent="0.45">
      <c r="A27" s="12" t="s">
        <v>14</v>
      </c>
      <c r="B27" s="23">
        <f>B26/B5*100</f>
        <v>206.64040931020025</v>
      </c>
      <c r="C27" s="13">
        <f>C26/C5*100</f>
        <v>200</v>
      </c>
      <c r="D27" s="24">
        <f>D26/D5*100</f>
        <v>209.07412158654876</v>
      </c>
      <c r="AMJ27" s="10"/>
    </row>
    <row r="28" spans="1:1024" s="25" customFormat="1" ht="46.7" customHeight="1" x14ac:dyDescent="0.45">
      <c r="A28" s="12" t="s">
        <v>15</v>
      </c>
      <c r="B28" s="23"/>
      <c r="C28" s="13"/>
      <c r="D28" s="17">
        <f>D26/B26*100</f>
        <v>112.91444247207674</v>
      </c>
      <c r="AMJ28" s="10"/>
    </row>
    <row r="29" spans="1:1024" s="25" customFormat="1" ht="90.75" customHeight="1" x14ac:dyDescent="0.25">
      <c r="A29" s="15" t="s">
        <v>29</v>
      </c>
      <c r="B29" s="3" t="s">
        <v>30</v>
      </c>
      <c r="C29" s="3"/>
      <c r="D29" s="3"/>
      <c r="AMJ29" s="10"/>
    </row>
    <row r="30" spans="1:1024" s="25" customFormat="1" x14ac:dyDescent="0.45">
      <c r="A30" s="12" t="s">
        <v>12</v>
      </c>
      <c r="B30" s="27">
        <v>51858.244894785799</v>
      </c>
      <c r="C30" s="13">
        <f>C5</f>
        <v>50999</v>
      </c>
      <c r="D30" s="24">
        <v>56806.694354965199</v>
      </c>
      <c r="E30" s="28"/>
      <c r="AMJ30" s="10"/>
    </row>
    <row r="31" spans="1:1024" s="25" customFormat="1" ht="42" customHeight="1" x14ac:dyDescent="0.45">
      <c r="A31" s="12" t="s">
        <v>14</v>
      </c>
      <c r="B31" s="23">
        <f>B30/B5*100</f>
        <v>113.48033807778415</v>
      </c>
      <c r="C31" s="13">
        <f>C30/C5*100</f>
        <v>100</v>
      </c>
      <c r="D31" s="24">
        <f>D30/D5*100</f>
        <v>111.38785928148631</v>
      </c>
      <c r="AMJ31" s="10"/>
    </row>
    <row r="32" spans="1:1024" s="25" customFormat="1" ht="42" customHeight="1" x14ac:dyDescent="0.45">
      <c r="A32" s="12" t="s">
        <v>15</v>
      </c>
      <c r="B32" s="23"/>
      <c r="C32" s="13"/>
      <c r="D32" s="17">
        <f>D30/B30*100</f>
        <v>109.54226173720151</v>
      </c>
      <c r="AMJ32" s="10"/>
    </row>
    <row r="33" spans="1:1024" s="25" customFormat="1" ht="82.5" customHeight="1" x14ac:dyDescent="0.25">
      <c r="A33" s="15" t="s">
        <v>31</v>
      </c>
      <c r="B33" s="3" t="s">
        <v>32</v>
      </c>
      <c r="C33" s="3"/>
      <c r="D33" s="3"/>
      <c r="AMJ33" s="10"/>
    </row>
    <row r="34" spans="1:1024" s="25" customFormat="1" x14ac:dyDescent="0.45">
      <c r="A34" s="12" t="s">
        <v>12</v>
      </c>
      <c r="B34" s="16">
        <v>42350.3754621072</v>
      </c>
      <c r="C34" s="13">
        <f>C8</f>
        <v>47263.046399999999</v>
      </c>
      <c r="D34" s="24">
        <v>48874.577841140199</v>
      </c>
      <c r="E34" s="29"/>
      <c r="F34" s="29"/>
      <c r="AMJ34" s="10"/>
    </row>
    <row r="35" spans="1:1024" s="25" customFormat="1" ht="55.5" x14ac:dyDescent="0.45">
      <c r="A35" s="12" t="s">
        <v>33</v>
      </c>
      <c r="B35" s="23">
        <f>B34/B8*100</f>
        <v>96.995514339880273</v>
      </c>
      <c r="C35" s="13">
        <f>C34/C8*100</f>
        <v>100</v>
      </c>
      <c r="D35" s="13">
        <f>D34/D8*100</f>
        <v>103.40970708384172</v>
      </c>
      <c r="AMJ35" s="10"/>
    </row>
    <row r="36" spans="1:1024" s="25" customFormat="1" ht="42.95" customHeight="1" x14ac:dyDescent="0.45">
      <c r="A36" s="12" t="s">
        <v>15</v>
      </c>
      <c r="B36" s="23"/>
      <c r="C36" s="13"/>
      <c r="D36" s="17">
        <f>D34/B34*100</f>
        <v>115.40529997159175</v>
      </c>
      <c r="AMJ36" s="10"/>
    </row>
    <row r="37" spans="1:1024" s="25" customFormat="1" ht="63" customHeight="1" x14ac:dyDescent="0.25">
      <c r="A37" s="15" t="s">
        <v>34</v>
      </c>
      <c r="B37" s="2" t="s">
        <v>35</v>
      </c>
      <c r="C37" s="2"/>
      <c r="D37" s="2"/>
      <c r="AMJ37" s="10"/>
    </row>
    <row r="38" spans="1:1024" s="25" customFormat="1" x14ac:dyDescent="0.45">
      <c r="A38" s="12" t="s">
        <v>12</v>
      </c>
      <c r="B38" s="16">
        <v>45809.746929267298</v>
      </c>
      <c r="C38" s="13">
        <f>C5</f>
        <v>50999</v>
      </c>
      <c r="D38" s="13">
        <v>51110.17</v>
      </c>
      <c r="E38" s="28"/>
      <c r="AMJ38" s="10"/>
    </row>
    <row r="39" spans="1:1024" s="25" customFormat="1" ht="55.5" x14ac:dyDescent="0.45">
      <c r="A39" s="12" t="s">
        <v>14</v>
      </c>
      <c r="B39" s="23">
        <f>B38/B5*100</f>
        <v>100.24453352283973</v>
      </c>
      <c r="C39" s="13">
        <f>C38/C5*100</f>
        <v>100</v>
      </c>
      <c r="D39" s="13">
        <f>D38/D5*100</f>
        <v>100.21798466636599</v>
      </c>
      <c r="AMJ39" s="10"/>
    </row>
    <row r="40" spans="1:1024" s="25" customFormat="1" ht="48.6" customHeight="1" x14ac:dyDescent="0.45">
      <c r="A40" s="12" t="s">
        <v>15</v>
      </c>
      <c r="B40" s="23"/>
      <c r="C40" s="13"/>
      <c r="D40" s="17">
        <f>D38/B38*100</f>
        <v>111.57051375751286</v>
      </c>
      <c r="AMJ40" s="10"/>
    </row>
    <row r="41" spans="1:1024" s="25" customFormat="1" ht="81" customHeight="1" x14ac:dyDescent="0.25">
      <c r="A41" s="15" t="s">
        <v>36</v>
      </c>
      <c r="B41" s="3" t="s">
        <v>37</v>
      </c>
      <c r="C41" s="3"/>
      <c r="D41" s="3"/>
      <c r="AMJ41" s="10"/>
    </row>
    <row r="42" spans="1:1024" s="25" customFormat="1" x14ac:dyDescent="0.45">
      <c r="A42" s="12" t="s">
        <v>12</v>
      </c>
      <c r="B42" s="16">
        <v>47062.217321612698</v>
      </c>
      <c r="C42" s="13">
        <f>C5</f>
        <v>50999</v>
      </c>
      <c r="D42" s="24">
        <v>51590.862847627701</v>
      </c>
      <c r="F42" s="30"/>
      <c r="AMJ42" s="10"/>
    </row>
    <row r="43" spans="1:1024" s="25" customFormat="1" ht="42" customHeight="1" x14ac:dyDescent="0.45">
      <c r="A43" s="12" t="s">
        <v>14</v>
      </c>
      <c r="B43" s="23">
        <f>B42/B5*100</f>
        <v>102.98528890019847</v>
      </c>
      <c r="C43" s="13">
        <f>C42/C5*100</f>
        <v>100</v>
      </c>
      <c r="D43" s="24">
        <f>D42/D5*100</f>
        <v>101.16053814315515</v>
      </c>
      <c r="AMJ43" s="10"/>
    </row>
    <row r="44" spans="1:1024" s="25" customFormat="1" ht="42" customHeight="1" x14ac:dyDescent="0.45">
      <c r="A44" s="12" t="s">
        <v>15</v>
      </c>
      <c r="B44" s="23"/>
      <c r="C44" s="13"/>
      <c r="D44" s="17">
        <f>D42/B42*100</f>
        <v>109.6226777736953</v>
      </c>
      <c r="AMJ44" s="10"/>
    </row>
    <row r="45" spans="1:1024" ht="105" customHeight="1" x14ac:dyDescent="0.25">
      <c r="A45" s="15" t="s">
        <v>38</v>
      </c>
      <c r="B45" s="3" t="s">
        <v>39</v>
      </c>
      <c r="C45" s="3"/>
      <c r="D45" s="3"/>
    </row>
    <row r="46" spans="1:1024" x14ac:dyDescent="0.45">
      <c r="A46" s="12" t="s">
        <v>12</v>
      </c>
      <c r="B46" s="16">
        <v>48326.259147653902</v>
      </c>
      <c r="C46" s="13">
        <f>C5</f>
        <v>50999</v>
      </c>
      <c r="D46" s="24">
        <v>52550.623804540097</v>
      </c>
      <c r="E46" s="31"/>
    </row>
    <row r="47" spans="1:1024" ht="55.5" x14ac:dyDescent="0.45">
      <c r="A47" s="12" t="s">
        <v>14</v>
      </c>
      <c r="B47" s="23">
        <f>B46/B5*100</f>
        <v>105.75136580956257</v>
      </c>
      <c r="C47" s="13">
        <f>C46/C5*100</f>
        <v>100</v>
      </c>
      <c r="D47" s="24">
        <f>D46/D5*100</f>
        <v>103.04245927280947</v>
      </c>
    </row>
    <row r="48" spans="1:1024" ht="44.85" customHeight="1" x14ac:dyDescent="0.45">
      <c r="A48" s="12" t="s">
        <v>15</v>
      </c>
      <c r="B48" s="23"/>
      <c r="C48" s="13"/>
      <c r="D48" s="17">
        <f>D46/B46*100</f>
        <v>108.74134421201371</v>
      </c>
    </row>
    <row r="49" spans="1:1" ht="33.6" customHeight="1" x14ac:dyDescent="0.4">
      <c r="A49" s="32" t="s">
        <v>40</v>
      </c>
    </row>
    <row r="50" spans="1:1" x14ac:dyDescent="0.4">
      <c r="A50" s="32" t="s">
        <v>41</v>
      </c>
    </row>
    <row r="51" spans="1:1" x14ac:dyDescent="0.4">
      <c r="A51" s="33"/>
    </row>
    <row r="52" spans="1:1" x14ac:dyDescent="0.4">
      <c r="A52" s="33"/>
    </row>
    <row r="53" spans="1:1" x14ac:dyDescent="0.4">
      <c r="A53" s="33"/>
    </row>
    <row r="54" spans="1:1" x14ac:dyDescent="0.4">
      <c r="A54" s="33"/>
    </row>
    <row r="55" spans="1:1" x14ac:dyDescent="0.4">
      <c r="A55" s="33"/>
    </row>
    <row r="56" spans="1:1" x14ac:dyDescent="0.4">
      <c r="A56" s="33"/>
    </row>
    <row r="57" spans="1:1" x14ac:dyDescent="0.4">
      <c r="A57" s="33"/>
    </row>
    <row r="58" spans="1:1" x14ac:dyDescent="0.4">
      <c r="A58" s="33"/>
    </row>
    <row r="59" spans="1:1" x14ac:dyDescent="0.4">
      <c r="A59" s="33"/>
    </row>
    <row r="60" spans="1:1" x14ac:dyDescent="0.4">
      <c r="A60" s="33"/>
    </row>
    <row r="61" spans="1:1" x14ac:dyDescent="0.4">
      <c r="A61" s="33"/>
    </row>
    <row r="62" spans="1:1" x14ac:dyDescent="0.4">
      <c r="A62" s="33"/>
    </row>
    <row r="63" spans="1:1" x14ac:dyDescent="0.4">
      <c r="A63" s="33"/>
    </row>
    <row r="64" spans="1:1" x14ac:dyDescent="0.4">
      <c r="A64" s="33"/>
    </row>
    <row r="65" spans="1:1" x14ac:dyDescent="0.4">
      <c r="A65" s="33"/>
    </row>
  </sheetData>
  <mergeCells count="14">
    <mergeCell ref="B33:D33"/>
    <mergeCell ref="B37:D37"/>
    <mergeCell ref="B41:D41"/>
    <mergeCell ref="B45:D45"/>
    <mergeCell ref="B13:D13"/>
    <mergeCell ref="B17:D17"/>
    <mergeCell ref="B21:D21"/>
    <mergeCell ref="B25:D25"/>
    <mergeCell ref="B29:D29"/>
    <mergeCell ref="A2:D2"/>
    <mergeCell ref="A3:A4"/>
    <mergeCell ref="B3:B4"/>
    <mergeCell ref="C3:C4"/>
    <mergeCell ref="B9:D9"/>
  </mergeCells>
  <pageMargins left="0.59027777777777801" right="0.196527777777778" top="0.196527777777778" bottom="0.19652777777777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4764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Лист1!Print_Area_0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apk260201</dc:creator>
  <dc:description/>
  <cp:lastModifiedBy>Беззубченко Елена Николаевна</cp:lastModifiedBy>
  <cp:revision>67</cp:revision>
  <cp:lastPrinted>2023-01-26T14:40:50Z</cp:lastPrinted>
  <dcterms:created xsi:type="dcterms:W3CDTF">2015-09-17T01:57:12Z</dcterms:created>
  <dcterms:modified xsi:type="dcterms:W3CDTF">2023-02-10T02:56:32Z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