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Отдел бюджетных инвестиций\2022 Бюджетные корректировки\2022_14_СРОЧНАЯ\Часть аип для БК\"/>
    </mc:Choice>
  </mc:AlternateContent>
  <bookViews>
    <workbookView xWindow="0" yWindow="0" windowWidth="28800" windowHeight="10200" tabRatio="500"/>
  </bookViews>
  <sheets>
    <sheet name="Table1" sheetId="1" r:id="rId1"/>
  </sheets>
  <definedNames>
    <definedName name="_xlnm.Print_Titles" localSheetId="0">Table1!$1:$2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166" i="1" l="1"/>
  <c r="H166" i="1"/>
  <c r="G166" i="1"/>
  <c r="K165" i="1"/>
  <c r="J165" i="1"/>
  <c r="H165" i="1"/>
  <c r="G165" i="1"/>
  <c r="K164" i="1"/>
  <c r="J164" i="1"/>
  <c r="H164" i="1"/>
  <c r="G164" i="1"/>
  <c r="H163" i="1"/>
  <c r="G162" i="1"/>
  <c r="H162" i="1" s="1"/>
  <c r="H161" i="1"/>
  <c r="H160" i="1"/>
  <c r="H159" i="1"/>
  <c r="H158" i="1"/>
  <c r="G157" i="1"/>
  <c r="H157" i="1" s="1"/>
  <c r="G146" i="1"/>
  <c r="K131" i="1"/>
  <c r="H131" i="1"/>
  <c r="K130" i="1"/>
  <c r="J130" i="1"/>
  <c r="H130" i="1"/>
  <c r="G130" i="1"/>
  <c r="K129" i="1"/>
  <c r="H129" i="1"/>
  <c r="K128" i="1"/>
  <c r="J128" i="1"/>
  <c r="H128" i="1"/>
  <c r="G128" i="1"/>
  <c r="K127" i="1"/>
  <c r="H127" i="1"/>
  <c r="K126" i="1"/>
  <c r="G126" i="1"/>
  <c r="H126" i="1" s="1"/>
  <c r="J125" i="1"/>
  <c r="K125" i="1" s="1"/>
  <c r="G125" i="1"/>
  <c r="H125" i="1" s="1"/>
  <c r="H120" i="1"/>
  <c r="G119" i="1"/>
  <c r="H119" i="1" s="1"/>
  <c r="H118" i="1"/>
  <c r="G117" i="1"/>
  <c r="H117" i="1" s="1"/>
  <c r="H116" i="1"/>
  <c r="G115" i="1"/>
  <c r="H115" i="1" s="1"/>
  <c r="H114" i="1"/>
  <c r="H113" i="1"/>
  <c r="G113" i="1"/>
  <c r="K65" i="1"/>
  <c r="H65" i="1"/>
  <c r="K64" i="1"/>
  <c r="H64" i="1"/>
  <c r="K63" i="1"/>
  <c r="J63" i="1"/>
  <c r="H63" i="1"/>
  <c r="G63" i="1"/>
  <c r="K62" i="1"/>
  <c r="J62" i="1"/>
  <c r="H62" i="1"/>
  <c r="G62" i="1"/>
  <c r="K61" i="1"/>
  <c r="J61" i="1"/>
  <c r="H61" i="1"/>
  <c r="G61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J35" i="1"/>
  <c r="H35" i="1"/>
  <c r="G35" i="1"/>
  <c r="K34" i="1"/>
  <c r="J34" i="1"/>
  <c r="H34" i="1"/>
  <c r="G34" i="1"/>
  <c r="H27" i="1"/>
  <c r="G27" i="1"/>
  <c r="H26" i="1"/>
  <c r="G26" i="1"/>
  <c r="H25" i="1"/>
  <c r="G25" i="1"/>
  <c r="H24" i="1"/>
  <c r="G24" i="1"/>
  <c r="J104" i="1" l="1"/>
  <c r="G112" i="1"/>
  <c r="G104" i="1" l="1"/>
  <c r="H112" i="1"/>
  <c r="J4" i="1"/>
  <c r="K104" i="1"/>
  <c r="J3" i="1" l="1"/>
  <c r="K3" i="1" s="1"/>
  <c r="K4" i="1"/>
  <c r="G4" i="1"/>
  <c r="H104" i="1"/>
  <c r="G3" i="1" l="1"/>
  <c r="H3" i="1" s="1"/>
  <c r="H4" i="1"/>
</calcChain>
</file>

<file path=xl/sharedStrings.xml><?xml version="1.0" encoding="utf-8"?>
<sst xmlns="http://schemas.openxmlformats.org/spreadsheetml/2006/main" count="861" uniqueCount="398">
  <si>
    <t>Показатели</t>
  </si>
  <si>
    <t>Целевая статья</t>
  </si>
  <si>
    <t>Вид расходов</t>
  </si>
  <si>
    <t>Код объекта</t>
  </si>
  <si>
    <t>Муниципальное образование</t>
  </si>
  <si>
    <t>2022 год</t>
  </si>
  <si>
    <t>2023 год</t>
  </si>
  <si>
    <t>2024 год</t>
  </si>
  <si>
    <t>Примечания
(при наличии поручений Губернатора ПК, первого вице-губернатора ПК указать реквизиты поручения)</t>
  </si>
  <si>
    <t>Бюджет 2022 год</t>
  </si>
  <si>
    <t>Предложения ГРБС</t>
  </si>
  <si>
    <t>Бюджет 
(с учетом изменений)</t>
  </si>
  <si>
    <t>Бюджет 2023 год</t>
  </si>
  <si>
    <t>Бюджет 2024 год</t>
  </si>
  <si>
    <t>РАСХОДЫ АИП всего (+/-)</t>
  </si>
  <si>
    <t>Х</t>
  </si>
  <si>
    <t>Расчеты за счет средств :краевой бюджет всего, в том числе</t>
  </si>
  <si>
    <t>Заместитель председателя Правительства ПК Шамонова Эльвира Викторовна</t>
  </si>
  <si>
    <t>министерство образования Приморского края</t>
  </si>
  <si>
    <t>Развитие образования Приморского края на 2020-2027 годы</t>
  </si>
  <si>
    <t>Строительство, реконструкция и приобретение зданий муниципальных общеобразовательных организаций</t>
  </si>
  <si>
    <t>0220592040</t>
  </si>
  <si>
    <t>522</t>
  </si>
  <si>
    <t>«Общеобразовательная школа на 440 учащихся в с. Рощино Красноармейского района»</t>
  </si>
  <si>
    <t>759.02.0702.17.035</t>
  </si>
  <si>
    <t>Красноармейский муниципальный район</t>
  </si>
  <si>
    <t>Перераспределение средств на 2023 год</t>
  </si>
  <si>
    <t>«Строительство Новолитовской общеобразовательной школы на 220 учащихся с блоком  4-х дошкольных групп, Партизанский район,  Приморский край»</t>
  </si>
  <si>
    <t>759.02.0702.23.036</t>
  </si>
  <si>
    <t>Партизанский муниципальный район</t>
  </si>
  <si>
    <t>Дополнительная потребность в соответствии с отредактированной проектной документацией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</si>
  <si>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</si>
  <si>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026E153050</t>
  </si>
  <si>
    <t>415</t>
  </si>
  <si>
    <t>Школа г. Уссурийск, ул. Чичерина</t>
  </si>
  <si>
    <t>759.02.0702.00.060</t>
  </si>
  <si>
    <t>Приморский край</t>
  </si>
  <si>
    <t>Изменение вида расходов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</si>
  <si>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</si>
  <si>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026P252320</t>
  </si>
  <si>
    <t>Объект капитального строительства «Детский сад на 230 мест г. Артем», ул. Кирова, 99»</t>
  </si>
  <si>
    <t>759.02.0701.02.041</t>
  </si>
  <si>
    <t>Артемовский городской округ</t>
  </si>
  <si>
    <t>Экономия по результатам заключенного контракта.  Объект введен в эксплуатацию</t>
  </si>
  <si>
    <t>Выкуп нежилого помещения для создания 2 групп присмотра и ухода на 60 мест в многоквартирном доме по адресу: ул. Шилкинская, 36</t>
  </si>
  <si>
    <t>759.02.0701.04.065</t>
  </si>
  <si>
    <t>Владивостокский городской округ</t>
  </si>
  <si>
    <t>Отказ Владивостокского ГО от выкупа помещения из-за невозможности ввода объекта в текущем году, нет возможности осуществить торги. Средства направлены на текущие расходы</t>
  </si>
  <si>
    <t>Объект капитального строительства «Детский сад-ясли на 150 мест с Вольно-Надеждинское, Надеждинский район»</t>
  </si>
  <si>
    <t>759.02.0701.20.010</t>
  </si>
  <si>
    <t>Надеждинский муниципальный район</t>
  </si>
  <si>
    <t>Экономия по результатам заключенного контракта. Объект введен в эксплуатацию</t>
  </si>
  <si>
    <t>Детский сад на 120 мест по адресу: Приморский край, с. Чугуевка, ул. Школьная</t>
  </si>
  <si>
    <t>759.02.0701.32.038</t>
  </si>
  <si>
    <t>Чугуевский муниципальный округ</t>
  </si>
  <si>
    <t>Развитие сельского хозяйства и регулирование рынков сельскохозяйственной продукции, сырья и продовольствия на 2020 - 2027 годы</t>
  </si>
  <si>
    <t>Обеспечение комплексного развития сельских территорий федерального проекта "Современный облик сельских территорий" в связи с увеличением цен на строительные ресурсы за счет средств резервного фонда Правительства Российской Федерации</t>
  </si>
  <si>
    <t>14Б04R635F</t>
  </si>
  <si>
    <t>«Строительство и эксплуатация объекта образования: Детский сад на 240 мест в ЖК «Формат» п. Зима Южная Надеждинского муниципального района Приморского края», на условиях концессии</t>
  </si>
  <si>
    <t>759.14.0701.20.0055</t>
  </si>
  <si>
    <t>Софинансирование федеральных средств в соответствии с дополнительным соглашением № 082-09-2022-414/4 от «28» октября 2022 года</t>
  </si>
  <si>
    <t>Заместитель председателя Правительства ПК Бронникова Елена Николаевна</t>
  </si>
  <si>
    <t>министерство физической культуры и спорта Приморского края</t>
  </si>
  <si>
    <t>Развитие физической культуры и спорта Приморского края на 2020 - 2027 годы</t>
  </si>
  <si>
    <t>Развитие спортивной инфраструктуры, находящейся в муниципальной собственности</t>
  </si>
  <si>
    <t>091P592190</t>
  </si>
  <si>
    <t>Строительство физкультурно-оздоровительного комплекса по адресу Приморский край, с. Чугуевка, ул. Комарова</t>
  </si>
  <si>
    <t>764.09.1102.32.015</t>
  </si>
  <si>
    <t>Замещение средств краевого бюджета федеральными средствами</t>
  </si>
  <si>
    <t>министерство культуры и архивного дела Приморского края</t>
  </si>
  <si>
    <t>Развитие культуры Приморского края на 2020-2027 годы</t>
  </si>
  <si>
    <t>Развитие сети учреждений культурно-досугового типа</t>
  </si>
  <si>
    <t>053A155130</t>
  </si>
  <si>
    <t>Строительство сельского Дома культуры в с. Сергеевка, Приморского края</t>
  </si>
  <si>
    <t>806.05.0804.24.011</t>
  </si>
  <si>
    <t>Пограничный муниципальный округ</t>
  </si>
  <si>
    <t>В связи с последствиями прошедшего в Приморском крае тайфуна Hinamnor приостановлены работы по строительству сельского дома культуры в с. Сергеевка. При этом строительство дома культуры в с. Светлогорье идет с опережением графика.</t>
  </si>
  <si>
    <t>Сельский дом культуры на 101 место в с. Светлогорье Пожарского района Приморского края</t>
  </si>
  <si>
    <t>806.05.0804.25.010</t>
  </si>
  <si>
    <t>Пожарский муниципальный район</t>
  </si>
  <si>
    <t>Заместитель председателя Правительства ПК Пархоменко Елена Александровна</t>
  </si>
  <si>
    <t>министерство жилищно-коммунального хозяйства Приморского края</t>
  </si>
  <si>
    <t>Обеспечение доступным жильем и качественными услугами жилищно-коммунального хозяйства населения Приморского края на 2020 - 2027 годы</t>
  </si>
  <si>
    <t>Обеспечение земельных участков, предоставленных на бесплатной основе гражданам, имеющим трех и более детей, инженерной инфраструктурой</t>
  </si>
  <si>
    <t>0620392100</t>
  </si>
  <si>
    <t>Строительство сетей водоснабжения, водотведения к границам земельных участков, предоставленных на бесплатной основе гражданам, имеющим трех и более детей</t>
  </si>
  <si>
    <t>768.06.0502.03.002</t>
  </si>
  <si>
    <t>Городской округ Большой Камень</t>
  </si>
  <si>
    <t>Расторжение контракта в связи с неисполнением</t>
  </si>
  <si>
    <t>Проектирование и (или) строительство, реконструкция (модернизация), капитальный ремонт объектов водопроводно-канализационного хозяйства</t>
  </si>
  <si>
    <t>0660192320</t>
  </si>
  <si>
    <t>Строительство станции водоподготовки в Лесозаводском городском округе мкр. Юго-Западный,  в том числе на ПСД</t>
  </si>
  <si>
    <t>768.06.0502.07.046</t>
  </si>
  <si>
    <t>Лесозаводский городской округ</t>
  </si>
  <si>
    <t>Экономия по результатам заключенного контракта</t>
  </si>
  <si>
    <t>Строительство сетей водоотведения для обеспечения с.Воздвиженка</t>
  </si>
  <si>
    <t>768.06.0502.11.066</t>
  </si>
  <si>
    <t>Уссурийский городской округ</t>
  </si>
  <si>
    <t>Строительство и реконструкция (модернизация) объектов питьевого водоснабжения (субсидии на осуществление капитальных вложений краевым государственным унитарным предприятиям)</t>
  </si>
  <si>
    <t>066F552431</t>
  </si>
  <si>
    <t>466</t>
  </si>
  <si>
    <t>Реконструкция централизованной системы водоснабжения ЗАТО Фокино, в том числе разработка ПСД</t>
  </si>
  <si>
    <t>768.06.0502.00.039</t>
  </si>
  <si>
    <t>Перераспределение средств в рамках доведенных лимитов</t>
  </si>
  <si>
    <t>Строительство и реконструкция (модернизация) объектов питьевого водоснабжения (объекты муниципальной собственности)</t>
  </si>
  <si>
    <t>066F552432</t>
  </si>
  <si>
    <t>Строительство водозабора «Северный» и станции водоподготовки р. Партизанской</t>
  </si>
  <si>
    <t>768.06.0502.09.048</t>
  </si>
  <si>
    <t>Партизанский городской округ</t>
  </si>
  <si>
    <t>Софинансирование федеральных средств</t>
  </si>
  <si>
    <t>Строительство второй очереди водовода (с.Камень-Рыболов - с.Астраханка). Строительство очистных сооружений с.Камень-Рыболов</t>
  </si>
  <si>
    <t>768.06.0502.28.004</t>
  </si>
  <si>
    <t>Ханкайский муниципальный округ</t>
  </si>
  <si>
    <t>Строительство сооружения биологической очистки сточных вод на территории железнодорожной станции Барановская Надеждинского района</t>
  </si>
  <si>
    <t>768.14.0502.20.001</t>
  </si>
  <si>
    <t>министерство энергетики и газоснабжения Приморского края</t>
  </si>
  <si>
    <t>Энергоэффективность, развитие газоснабжения и энергетики в Приморском крае</t>
  </si>
  <si>
    <t>Создание и развитие системы газоснабжения муниципальных образований</t>
  </si>
  <si>
    <t>1310192280</t>
  </si>
  <si>
    <t>Строительство сетей газораспределения. 2 этап. 14 пусковой комплекс (Уссурийский городской округ)</t>
  </si>
  <si>
    <t>787.13.0502.11.005</t>
  </si>
  <si>
    <t>Экономия в результате фактического выполнения работ за счет снижения объемов по благоустройству</t>
  </si>
  <si>
    <t>Газовая котельная по ул. Раковская (Уссурийский городской округ)</t>
  </si>
  <si>
    <t>787.13.0502.11.007</t>
  </si>
  <si>
    <t>Перераспределение средств в рамках заключенного соглашения</t>
  </si>
  <si>
    <t>Тепловая сеть по улице Раковская (Уссурийский городской округ)</t>
  </si>
  <si>
    <t>787.13.0502.11.018</t>
  </si>
  <si>
    <t>Потребность на выполнение строительно-монтажных работ до декабря 2022</t>
  </si>
  <si>
    <t>министерство природных ресурсов и охраны окружающей среды Приморского края</t>
  </si>
  <si>
    <t>Охрана окружающей среды Приморского края на 2020-2027 годы</t>
  </si>
  <si>
    <t>Софинансирование муниципальных программ в области использования и охраны водных объектов</t>
  </si>
  <si>
    <t>0820192130</t>
  </si>
  <si>
    <t>Реконструкция дамбы ограждающей ДО-1 г. Дальнереченске, в том числе разработку проектно-сметной документации</t>
  </si>
  <si>
    <t>790.08.0406.06.010</t>
  </si>
  <si>
    <t>Дальнереченский городской округ</t>
  </si>
  <si>
    <t>Реконструкция гидротехнического сооружения-защитной дамбы по левому берегу реки Постышевка в городе Партизанске</t>
  </si>
  <si>
    <t>790.08.0406.09.012</t>
  </si>
  <si>
    <t>Заместитель председателя Правительства ПК Прокопчук Валерий Иосифович</t>
  </si>
  <si>
    <t>министерство транспорта и дорожного хозяйства Приморского края</t>
  </si>
  <si>
    <t>Реализация инфраструктурных проектов за счет бюджетных кредитов из федерального бюджета (Жилая застройка в городе Большой Камень, Приморский край (реконструкция путепровода через ж/д и мостового перехода))</t>
  </si>
  <si>
    <t>0620298125</t>
  </si>
  <si>
    <t>414</t>
  </si>
  <si>
    <t>Реализация инфраструктурных проектов за счет бюджетных кредитов из федерального бюджета. Реконструкция мостового перехода через р. Петровка на км 69+310 автомобильной дороги Артем - Находка - порт Восточный в Приморском крае (транспортная инфраструктура)</t>
  </si>
  <si>
    <t>754.06.0409.00.К404</t>
  </si>
  <si>
    <t>Замещение краевых средств ассигнованиями по ИБК</t>
  </si>
  <si>
    <t>Реализация инфраструктурных проектов за счет бюджетных кредитов из федерального бюджета. Реконструкция путепровода через железную дорогу на км 19+524 автомобильной дороги Артем - Находка - порт Восточный в Приморском крае (транспортная инфраструктура)</t>
  </si>
  <si>
    <t>754.06.0409.00.К405</t>
  </si>
  <si>
    <t>Развитие транспортного комплекса Приморского края на 2020 - 2027 годы</t>
  </si>
  <si>
    <t>Проектирование (включая изыскания), строительство, реконструкция автомобильных дорог общего пользования регионального или межмуниципального значения и искусственных сооружений на них</t>
  </si>
  <si>
    <t>1220244000</t>
  </si>
  <si>
    <t>Реконструкция мостового перехода через р. Партизанская на км 11+576 автомобильной дороги Находка - Лазо - Ольга - Кавалерово в Приморском крае</t>
  </si>
  <si>
    <t>754.12.0409.00.021</t>
  </si>
  <si>
    <t>В связи с объявлением ЧС перенос денежных средств на 2023 год</t>
  </si>
  <si>
    <t>Реконструкция мостового перехода через р. Арзамазовка на км 317+420 автомобильной дороги Находка - Лазо - Ольга - Кавалерово в Приморском крае</t>
  </si>
  <si>
    <t>754.12.0409.00.023</t>
  </si>
  <si>
    <t>Реконструкция мостового перехода через р. Зеркальная на км 401+140 автомобильной дороги Находка - Лазо - Ольга - Кавалерово в Приморском крае</t>
  </si>
  <si>
    <t>754.12.0409.00.024</t>
  </si>
  <si>
    <t>Перераспределение средств Примавтодору с переносом ассигнований на 2023 год</t>
  </si>
  <si>
    <t>Реконструкция участка автомобильной дороги Подъезд к г. Владивосток от автодороги Хабаровск - Владивосток в районе п. Трудовое</t>
  </si>
  <si>
    <t>754.12.0409.00.030</t>
  </si>
  <si>
    <t>Реконструкция мостового перехода через р. Царевка на км 62+450 автомобильной дороги Артем - Находка - порт Восточный в Приморском крае</t>
  </si>
  <si>
    <t>754.12.0409.00.034</t>
  </si>
  <si>
    <t>В целях выполнения строительно-монтажных работ сверх предусмотренных календарным графиком производства работ</t>
  </si>
  <si>
    <t>Реконструкция мостового перехода через р. Петровка на км 69+310 автомобильной дороги Артем - Находка - порт Восточный в Приморском крае</t>
  </si>
  <si>
    <t>754.12.0409.00.036</t>
  </si>
  <si>
    <t>Реконструкция мостового перехода через р. Илистая на км 8+212 автомобильной дороги Сибирцево - Жариково - Комиссарово в Приморском крае</t>
  </si>
  <si>
    <t>754.12.0409.00.039</t>
  </si>
  <si>
    <t>Реконструкция автомобильной дороги Киевка - Преображение на участке км 18 - км 20 в Приморском крае. Строительство мостового перехода через р. Соколовка на км 19</t>
  </si>
  <si>
    <t>754.12.0409.00.041</t>
  </si>
  <si>
    <t>Реконструкция автомобильной дороги Уссурийск - Пограничный - Госграница на участке км 96 - км 112 в Приморском крае</t>
  </si>
  <si>
    <t>754.12.0409.00.042</t>
  </si>
  <si>
    <t>Перераспределение средств на другие объекты АИП</t>
  </si>
  <si>
    <t>Реконструкция путепровода через железную дорогу на км 19+524 автомобильной дороги Артем - Находка - порт Восточный в Приморском крае</t>
  </si>
  <si>
    <t>754.12.0409.00.043</t>
  </si>
  <si>
    <t>Реконструкция мостового перехода через ручей на км 91+580 автомобильной дороги Артем - Находка - порт Восточный в Приморском крае</t>
  </si>
  <si>
    <t>754.12.0409.00.045</t>
  </si>
  <si>
    <t>Реконструкция мостового перехода через ключ на км 95+450 автомобильной дороги Артем - Находка - порт Восточный в Приморском крае</t>
  </si>
  <si>
    <t>754.12.0409.00.046</t>
  </si>
  <si>
    <t>Реконструкция мостового перехода через ключ на км 96+990 автомобильной дороги Артем - Находка - порт Восточный в Приморском крае</t>
  </si>
  <si>
    <t>754.12.0409.00.047</t>
  </si>
  <si>
    <t xml:space="preserve">Экономия по результатам заключенного контракта </t>
  </si>
  <si>
    <t>Реконструкция мостового перехода через ручей на км 99+900 автомобильной дороги Артем - Находка - порт Восточный в Приморском крае</t>
  </si>
  <si>
    <t>754.12.0409.00.048</t>
  </si>
  <si>
    <t>Реконструкция путепровода через железную дорогу на км 146+550 автомобильной дороги Артем - Находка - порт Восточный в Приморском крае</t>
  </si>
  <si>
    <t>754.12.0409.00.049</t>
  </si>
  <si>
    <t>На проведение кадастровых работ по заключенному контракту</t>
  </si>
  <si>
    <t>Реконструкция мостового перехода через р. Астраханка на км 78+675 автомобильной дороги Михайловка - Турий Рог в Приморском крае</t>
  </si>
  <si>
    <t>754.12.0409.00.054</t>
  </si>
  <si>
    <t>Снятие средств в виду отсутствия заключенного контракта</t>
  </si>
  <si>
    <t>Строительство мостового перехода через р. Осиновка на 5 км автомобильной дороги Осиновка - Рудная Пристань в Приморском крае</t>
  </si>
  <si>
    <t>754.12.0409.00.056</t>
  </si>
  <si>
    <t>Реконструкция перехода через ручей на км 7+465 автомобильной дороги Артем - Находка - порт Восточный в Приморском крае</t>
  </si>
  <si>
    <t>754.12.0409.00.058</t>
  </si>
  <si>
    <t>Реконструкция мостового перехода через ручей на км 9+313 автомобильной дороги Артем - Находка - порт Восточный в Приморском крае</t>
  </si>
  <si>
    <t>754.12.0409.00.059</t>
  </si>
  <si>
    <t>Реконструкция путепровода через железную дорогу на км 6+028 автомобильной дороги Подъезд к с. Тереховка в Приморском крае</t>
  </si>
  <si>
    <t>754.12.0409.00.074</t>
  </si>
  <si>
    <t>Реконструкция мостового перехода через р. Аввакумовка на км 15+252 автомобильной дороги 300 км - Фурманово в Приморском крае</t>
  </si>
  <si>
    <t>754.12.0409.00.101</t>
  </si>
  <si>
    <t>На проведение кадастровых работ</t>
  </si>
  <si>
    <t>Реконструкция мостового перехода через ручей на км 19+110  автомобильной дороги Барабаш - Приморская - Перевозная - Безверхово в Приморском крае</t>
  </si>
  <si>
    <t>754.12.0409.00.129</t>
  </si>
  <si>
    <t>Реконструкция автомобильной дороги Краскино  –  Госграница на участке км 17 – км 29+550 в Приморском крае</t>
  </si>
  <si>
    <t>754.12.0409.00.144</t>
  </si>
  <si>
    <t>Строительство автомобильной дороги Соловей Ключ - 7-я площадка в Приморском крае</t>
  </si>
  <si>
    <t>754.12.0409.00.337</t>
  </si>
  <si>
    <t>В целях  заключения контракта по разработке проектной документации</t>
  </si>
  <si>
    <t>Капитальные вложения в объекты государственной собственности субъектов Российской Федерации (строительство автомобильной дороги Владивосток - Находка - порт Восточный на участке км 18 + 500 - км 40 + 800 в Приморском крае, софинансируемой из федерального бюджета)</t>
  </si>
  <si>
    <t>12202R1110</t>
  </si>
  <si>
    <t>Строительство автомобильной дороги Владивосток - Находка - порт Восточный на участке км 18+500 - км 40+800 в Приморском крае, софинансируемой из федерального бюджета</t>
  </si>
  <si>
    <t>754.12.0409.00.121</t>
  </si>
  <si>
    <t>Проектирование, строительство, капитальный ремонт и ремонт подъездных автомобильных дорог, проездов к земельным участкам, предоставленным (предоставляемым) на бесплатной основе гражданам, имеющим трех и более детей, и гражданам, имеющим двух детей, а также молодым семьям, за счет дорожного фонда Приморского края</t>
  </si>
  <si>
    <t>1220392380</t>
  </si>
  <si>
    <t>Подъездная автомобильная дорога, проезды к земельным  участкам на территории микрорайона «Морской» г. Большой Камень. (Строительство)</t>
  </si>
  <si>
    <t>754.12.0409.03.242</t>
  </si>
  <si>
    <t>Подъездная автомобильная дорога, проезды к земельным  участкам на территории микрорайона «Северный» г. Большой Камень. (Строительство)</t>
  </si>
  <si>
    <t>754.12.0409.03.243</t>
  </si>
  <si>
    <t>Проектирование, строительство (реконструкция) автомобильных дорог общего пользования населенных пунктов за счет дорожного фонда Приморского края</t>
  </si>
  <si>
    <t>1220392450</t>
  </si>
  <si>
    <t>Реконструкция объекта «Автомобильная дорога от съезда с ул. Фрунзе до микрорайона «Светлогорье»: ул. Буденного, ул. Светлогорская (от запасного въезда детского сада № 7 до ул. Буденного), пер. Буденного»</t>
  </si>
  <si>
    <t>754.12.0409.02.180</t>
  </si>
  <si>
    <t>В целях завершения строительно-монтажных работ</t>
  </si>
  <si>
    <t>Реконструкция Рудневского моста</t>
  </si>
  <si>
    <t>754.12.0409.04.188</t>
  </si>
  <si>
    <t>Реконструкция улично-дорожной сети в районе музейно-театрального комплекса (ул. Аксаковская)</t>
  </si>
  <si>
    <t>754.12.0409.04.262</t>
  </si>
  <si>
    <t>Строительство подъездных автомобильных дорог, проездов на территории, ограниченной жилой застройкой ООО ТПК «Ирна», территорией СНТ «Приморец», территорией ЖСК «Залив Тунгус» и обходной магистралью в г. Находка</t>
  </si>
  <si>
    <t>754.12.0409.08.319</t>
  </si>
  <si>
    <t>Находкинский городской округ</t>
  </si>
  <si>
    <t>Реконструкция автомобильной дороги "Подъезд к с. Барано-Оренбургское протяженностью 2313м" и "Автомобильная дорога от 89 км а/д Уссурийск-Пограничный к в/ч 7336"</t>
  </si>
  <si>
    <t>754.12.0409.24.231</t>
  </si>
  <si>
    <t>Заместитель председателя Правительства ПК Петров Михаил Владимирович</t>
  </si>
  <si>
    <t>министерство строительства Приморского края</t>
  </si>
  <si>
    <t>Развитие здравоохранения Приморского края на 2020-2027 годы</t>
  </si>
  <si>
    <t>Осуществление капитальных вложений в объекты государственной собственности Приморского края в социальной сфере</t>
  </si>
  <si>
    <t>0110543640</t>
  </si>
  <si>
    <t>Строительство пристройки к зданию краевого государственного бюджетного учреждения здравоохранения Госпиталь для ветеранов войн, в том числе проектно-изыскательские работы</t>
  </si>
  <si>
    <t>775.01.0901.00.019</t>
  </si>
  <si>
    <t>Дополнительные средства требуются на выполнение корректировки проектной и рабочей документации</t>
  </si>
  <si>
    <t>Реализация региональных программ модернизации первичного звена здравоохранения</t>
  </si>
  <si>
    <t>011N953650</t>
  </si>
  <si>
    <t>Строительство больничного комплекса в пгт Ольга Ольгинского муниципального района Приморского края, КГБУЗ «Ольгинская ЦРБ», в том числе проектно-изыскательские работы.</t>
  </si>
  <si>
    <t>775.01.0902.00.032</t>
  </si>
  <si>
    <t>Строительство поликлиники в с. Михайловка Михайловского муниципального района Приморского края, КГБУЗ «Михайловская ЦРБ», в том числе проектно-изыскательские работы.</t>
  </si>
  <si>
    <t>775.01.0902.00.034</t>
  </si>
  <si>
    <t>Строительство поликлиники в г. Находка, КГБУЗ «Находкинская ГБ», в том числе проектно-изыскательские работы.</t>
  </si>
  <si>
    <t>775.01.0902.00.040</t>
  </si>
  <si>
    <t>Cтроительство, реконструкция, приобретение зданий (в том числе проектно-изыскательские работы) муниципальных образовательных организаций, реализующих основную общеобразовательную программу дошкольного образования, за счёт средств благотворительного пожертвования</t>
  </si>
  <si>
    <t>0210292080</t>
  </si>
  <si>
    <t>Строительство детского сада на 120 мест в микрорайоне "Садовый" в г.Большой Камень, в том числе проектно-изыскательские работы</t>
  </si>
  <si>
    <t>775.02.0701.03.0340</t>
  </si>
  <si>
    <t>Создание новых мест в общеобразовательных организациях, расположенных в сельской местности и поселках городского типа</t>
  </si>
  <si>
    <t>026E152300</t>
  </si>
  <si>
    <t>Строительство школы "Средняя общеобразовательная школа на 80 мест в пгт Светлая"</t>
  </si>
  <si>
    <t>775.02.0702.27.037</t>
  </si>
  <si>
    <t>Тернейский муниципальный округ</t>
  </si>
  <si>
    <t>Cоздание новых мест в общеобразовательных организациях</t>
  </si>
  <si>
    <t>026E155200</t>
  </si>
  <si>
    <t>Строительство школы № 1 на 1275 мест в жилом районе Патрокл в г. Владивостоке</t>
  </si>
  <si>
    <t>775.02.0702.04.012</t>
  </si>
  <si>
    <t>В соответствии с изменениями сводной бюджетной росписи</t>
  </si>
  <si>
    <t>Объект капитального строительства «Детский сад на 230 мест Приморский край, г. Артем, мкр. Глобус»</t>
  </si>
  <si>
    <t>775.02.0701.02.040</t>
  </si>
  <si>
    <t>Социальная поддержка населения Приморского края на 2020 - 2027 годы</t>
  </si>
  <si>
    <t>034P343640</t>
  </si>
  <si>
    <t>Строительство жилых корпусов КГБУСО «Раздольненский психоневрологический интернат»</t>
  </si>
  <si>
    <t>775.03.1002.00.001</t>
  </si>
  <si>
    <t>Оптимизация расходов АИП</t>
  </si>
  <si>
    <t>Строительство центра Активного долголетия в г Владивостоке</t>
  </si>
  <si>
    <t>775.03.1006.00.006</t>
  </si>
  <si>
    <t>Средства КБ для финансирования расходов, не подлежащих финансированию из ФБ</t>
  </si>
  <si>
    <t>Реализация инфраструктурных проектов за счет бюджетных кредитов из федерального бюджета (Комплексная застройка "ДНС Сити" (транспортная инфраструктура))</t>
  </si>
  <si>
    <t>0620298035</t>
  </si>
  <si>
    <t>Реализация инфраструктурных проектов за счет бюджетных кредитов из федерального бюджета. Комплексная застройка "ДНС Сити". (транспортная инфраструктура)</t>
  </si>
  <si>
    <t>775.06.0409.20.К035</t>
  </si>
  <si>
    <t>В связи с корректировкой заявки Приморского края на реализацию инфраструктурных проектов за счёт бюджетных кредитов из ФБ</t>
  </si>
  <si>
    <t>Реализация инфраструктурных проектов за счет бюджетных кредитов из федерального бюджета (Музейный и театрально-образовательный комплекс г. Владивосток (транспортная инфраструктура))</t>
  </si>
  <si>
    <t>0620298095</t>
  </si>
  <si>
    <t>Реализация инфраструктурных проектов за счет бюджетных кредитов из федерального бюджета. (Строительство Музейного и театрального образовательного комплекса по ул. Аксаковская в г. Владивосток. (транспортная инфраструктура)</t>
  </si>
  <si>
    <t>775.06.0409.04.К095</t>
  </si>
  <si>
    <t>Реализация инфраструктурных проектов за счет бюджетных кредитов из федерального бюджета (Жилая застройка на о. Русский, полуостров Саперный (строительство автомобильной дороги)</t>
  </si>
  <si>
    <t>0620298105</t>
  </si>
  <si>
    <t>Реализация инфраструктурных проектов за счет бюджетных кредитов из федерального бюджета. (Жилая застройка на о. Русский, полуостров Саперный (транспортная инфраструктура))</t>
  </si>
  <si>
    <t>775.06.0409.04.К105</t>
  </si>
  <si>
    <t>Переселение граждан из аварийного жилищного фонда за счет средств краевого бюджета</t>
  </si>
  <si>
    <t>067F367484</t>
  </si>
  <si>
    <t>Субсидии на приобретение жилых помещений Владивостокскому городскому округу</t>
  </si>
  <si>
    <t>775.06.0501.04.043</t>
  </si>
  <si>
    <t>Замещение средств краевого бюджета в связи с увеличением лимитов за счет Федерального бюджета на 555,13 млн руб.</t>
  </si>
  <si>
    <t>Субсидии на приобретение жилых помещений Уссурийскому городскому округу</t>
  </si>
  <si>
    <t>775.06.0501.11.054</t>
  </si>
  <si>
    <t>Субсидии на приобретение жилых помещений Хасанскому муниципальному району</t>
  </si>
  <si>
    <t>775.06.0501.29.055</t>
  </si>
  <si>
    <t>Хасанский муниципальный район</t>
  </si>
  <si>
    <t>Осуществление капитальных вложений в объекты государственной собственности Приморского края в сфере жилищно-коммунального хозяйства, пожарной безопасности, охраны окружающей среды, ветеринарии</t>
  </si>
  <si>
    <t>0820143630</t>
  </si>
  <si>
    <t>Строительство сооружений инженерной защиты на р. Павловка в с. Шумный Чугуевского муниципального округа, в том числе проектно-изыскательские работы</t>
  </si>
  <si>
    <t>775.08.0406.00.003</t>
  </si>
  <si>
    <t>Строительство сооружений инженерной защиты от наводнений села Милоградово Ольгинского муниципального района, в том числе проектно-изыскательские работы</t>
  </si>
  <si>
    <t>775.08.0406.00.004</t>
  </si>
  <si>
    <t>Строительство сооружений инженерной защиты на  реке Рудная в г. Дальнегорске, в том числе проектно-изыскательские работы</t>
  </si>
  <si>
    <t>775.08.0406.00.005</t>
  </si>
  <si>
    <t>Средства КБ для финансирования расходов, неподлежащих финансированию из ФБ</t>
  </si>
  <si>
    <t>Строительство дамбы на р. Падь Устюговка в Тернейском муниципальном районе, в том числе проектно-изыскательские работы</t>
  </si>
  <si>
    <t>775.08.0406.00.006</t>
  </si>
  <si>
    <t>Реализация государственных программ субъектов Российской Федерации в области использования и охраны водных объектов (Защита от наводнений сел Рощино и Вострецово Красноармейского муниципального района в Приморском крае)</t>
  </si>
  <si>
    <t>08201R0651</t>
  </si>
  <si>
    <t>Защита от наводнений сел Рощино и Вострецово Красноармейского муниципального района в Приморском крае</t>
  </si>
  <si>
    <t>775.08.0406.00.002</t>
  </si>
  <si>
    <t>Реализация государственных программ субъектов Российской Федерации в области использования и охраны водных объектов (Защита от наводнений Лесозаводского городского округа)</t>
  </si>
  <si>
    <t>08201R0652</t>
  </si>
  <si>
    <t>Защита от наводнений Лесозаводского городского округа</t>
  </si>
  <si>
    <t>775.08.0406.00.001</t>
  </si>
  <si>
    <t>Строительство стадиона в с. Михайловка с искусственным покрытием и устройством беговой дорожки</t>
  </si>
  <si>
    <t>775.09.1102.19.010</t>
  </si>
  <si>
    <t>Михайловский муниципальный район</t>
  </si>
  <si>
    <t>Капитальные вложения в объекты государственной собственности субъектов Российской Федерации</t>
  </si>
  <si>
    <t>09201R1110</t>
  </si>
  <si>
    <t>Строительство ледовой арены для керлинга в г.Владивостоке, в том числе проектно-изыскательские работы</t>
  </si>
  <si>
    <t>775.09.1102.00.008</t>
  </si>
  <si>
    <t>На осуществление тех.присоединения в связи с изменением точек подключения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</si>
  <si>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(cтроительство крытого футбольного манежа в г. Владивостоке, в том числе проектно-изыскательские работы)</t>
  </si>
  <si>
    <t>092P551391</t>
  </si>
  <si>
    <t>Строительство крытого футбольного манежа в г.Владивостоке, в том числе проектно-изыскательские работы</t>
  </si>
  <si>
    <t>775.09.1102.00.013</t>
  </si>
  <si>
    <t>Дополнительная потребность на прохождение гос.экспертизы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</si>
  <si>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(cтроительство физкультурно-оздоровительного комплекса в Партизанском городском округе, в том числе проектно-изыскательские работы</t>
  </si>
  <si>
    <t>092P551393</t>
  </si>
  <si>
    <t>Строительство физкультурно-оздоровительного комплекса в Партизанском городском округе, в том числе проектно-изыскательские работы, софинансируемые за счет средств федерального бюджета</t>
  </si>
  <si>
    <t>775.09.1102.00.017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</si>
  <si>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(cтроительство ледового катка в пгт Кавалерово)</t>
  </si>
  <si>
    <t>092P551395</t>
  </si>
  <si>
    <t>Строительство ледового катка в пгт Кавалерово, софинансируемого за счёт средств федерального бюджета</t>
  </si>
  <si>
    <t>775.09.1102.00.019</t>
  </si>
  <si>
    <t>Увеличение в связи с удорожением объекта</t>
  </si>
  <si>
    <t>Развитие туризма в Приморском крае на 2020 - 2027 годы</t>
  </si>
  <si>
    <t>Поддержка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 (строительство объекта "Туристский кластер "Приморье" в бухте Муравьиная. Водоотведение IV этап")</t>
  </si>
  <si>
    <t>101J153366</t>
  </si>
  <si>
    <t>Строительство объекта «Туристский кластер «Приморье» в бухте Муравьиная. Водоотведение IV этап»</t>
  </si>
  <si>
    <t>775.10.0502.00.061</t>
  </si>
  <si>
    <t>Потребность для корректировки проектной документации в связи с выявлением в процессе выполнения строительно-монтажных работ ряда инженерно -технических несоответствий</t>
  </si>
  <si>
    <t>Поддержка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 (строительство объекта "Туристский кластер "Приморье" в бухте Муравьиная. Внеплощадочные и внутриплощадочные кольцевые сети водопровода. I этап 2 очереди")</t>
  </si>
  <si>
    <t>101J153368</t>
  </si>
  <si>
    <t>Строительство объекта «Туристский кластер «Приморье» в бухте Муравьиная. Внеплощадочные и внутриплощадочные кольцевые сети водопровода. I этап 2 очереди»</t>
  </si>
  <si>
    <t>775.10.0502.00.059</t>
  </si>
  <si>
    <t>Поддержка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 (строительство объекта "Туристский кластер "Приморье" в бухте Муравьиная. Водоотведение 1 очередь расширения локального очистного сооружения")</t>
  </si>
  <si>
    <t>101J153369</t>
  </si>
  <si>
    <t>Строительство объекта «Туристский кластер «Приморье» в бухте Муравьиная. Водоотведение 
1 очередь расширения локального очистного сооружения»</t>
  </si>
  <si>
    <t>775.10.0502.00.062</t>
  </si>
  <si>
    <t>Обеспечение комплексного развития сельских территорий (строительство и реконструкция (модернизация), капитальный ремонт объектов государственных или муниципальных физкультурно-спортивных организаций)</t>
  </si>
  <si>
    <t>14Б04R5766</t>
  </si>
  <si>
    <t>Строительство специализированного комплекса единоборств в селе Вольно-Надеждинское , ул. 50 лет Октября, 15А</t>
  </si>
  <si>
    <t>775.14.1102.20.001</t>
  </si>
  <si>
    <t>Расчет стоимости для выделения федерального финансирования осуществлялся в уровне цен 2020 года. Для учета удорожания стоимости строительных материалов в 2021-2022 гг. необходимо предусмотреть средства для применения норм 560-пп и 500/пр</t>
  </si>
  <si>
    <t>Экономическое развитие и инновационная экономика Приморского края на 2020-2027 годы</t>
  </si>
  <si>
    <t>Реализация инфраструктурных проектов за счет бюджетных кредитов из федерального бюджета</t>
  </si>
  <si>
    <t>1720298001</t>
  </si>
  <si>
    <t>453</t>
  </si>
  <si>
    <t>Реализация инфраструктурных проектов за счет бюджетных кредитов из федерального бюджета. Промышленный парк "Большой Камень" (Приморский край) - бюджетные инвестиции АО "Корпорация развития Приморского края" на осуществление взноса в уставный капитал его дочернего общества ООО "Управляющая компания Промышленного парка "Большой Камень" на осуществление капитальных вложений в целях создания инфраструктуры промышленного парка "Большой Камень"</t>
  </si>
  <si>
    <t>775.17.0412.00.К801</t>
  </si>
  <si>
    <t>Изменение 792-пп в части ИБК</t>
  </si>
  <si>
    <t>Осуществление капитальных вложений в объекты государственной собственности Приморского края в иных сферах</t>
  </si>
  <si>
    <t>1740243660</t>
  </si>
  <si>
    <t>Реконструкция здания, расположенного по адресу: г. Владивосток, Океанский проспект, дом 19</t>
  </si>
  <si>
    <t>775.17.0113.00.0001</t>
  </si>
  <si>
    <t>В связи с изменением вида работ на капитальный ремонт</t>
  </si>
  <si>
    <t>Заместитель председателя Правительства ПК Худченко Анастасия Геннадьевна</t>
  </si>
  <si>
    <t>министерство здравоохранения Приморского края</t>
  </si>
  <si>
    <t>412</t>
  </si>
  <si>
    <t>Приобретение помещения под размещение медицинского кабинета мкр. Радужный, г. Уссурийск</t>
  </si>
  <si>
    <t>761.01.0902.00.0001</t>
  </si>
  <si>
    <t>В соответствии со справкой об изменении СБР от 31.05.2022. Отказ от реализации объекта в полном объеме</t>
  </si>
  <si>
    <t>Расчеты за счет средств :федеральный бюджет (субсидии, субвенции, иные межбюджетные трансферты) всего, в том числе</t>
  </si>
  <si>
    <t>В соответствии с заключением доп.соглашения от 28 октября 2022 года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</si>
  <si>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(Физкультурно-оздоровительный комплекс по адресу: с. Чугуевка, ул. Комарова)</t>
  </si>
  <si>
    <t>09101R505Q</t>
  </si>
  <si>
    <t>В соответствии с внесенными изменениями в сводную бюджетную роспись</t>
  </si>
  <si>
    <t>В соответствии с заключением доп.соглашения от 27 октября 2022 года</t>
  </si>
  <si>
    <t>В соответствии с заключением доп.соглашения от 26 сентября 2022 года</t>
  </si>
  <si>
    <t>Переселение граждан из аварийного жилищного фонда за счет средств, поступивших от государственной корпорации Фонд содействия реформированию жилищно-коммунального хозяйства</t>
  </si>
  <si>
    <t>067F367483</t>
  </si>
  <si>
    <t>Субсидии на приобретение жилых помещений Партизанскому городскому округу</t>
  </si>
  <si>
    <t>775.06.0501.09.050</t>
  </si>
  <si>
    <t>За счет средств, находящихся на счетах министерства строительства ПК и являющимися средствами прошлых лет поступивших в 2021 году</t>
  </si>
  <si>
    <t>Субсидии на приобретение жилых помещений Лазовскому муниципальному округу</t>
  </si>
  <si>
    <t>775.06.0501.18.059</t>
  </si>
  <si>
    <t>Лазовский муниципальный округ</t>
  </si>
  <si>
    <t>В связи с увеличением стоимости  кв.м за счет экономии по Надеждинскому МР</t>
  </si>
  <si>
    <t>Субсидии на приобретение жилых помещений Надеждинскому муниципальному району</t>
  </si>
  <si>
    <t>775.06.0501.20.048</t>
  </si>
  <si>
    <t>Экономия по итогам проведения оценки земельного участка под строительство многоквартирного дома для выплаты по ст. 32 ЖК РФ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</si>
  <si>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(Строительство физкультурно-оздоровительного комплекса в г. Находке)</t>
  </si>
  <si>
    <t>09101R5059</t>
  </si>
  <si>
    <t>Строительство физкультурно-оздоровительного комплекса в г. Находка</t>
  </si>
  <si>
    <t>775.09.1102.08.021</t>
  </si>
  <si>
    <t>Поступление средств единой субсидии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</si>
  <si>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за счет средств резервного фонда Правительства Российской Федерации</t>
  </si>
  <si>
    <t>09101R505F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</si>
</sst>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i/>
      <sz val="10"/>
      <color rgb="FF000000"/>
      <name val="Times New Roman"/>
      <charset val="1"/>
    </font>
    <font>
      <sz val="10"/>
      <color rgb="FF000000"/>
      <name val="Times New Roman"/>
      <charset val="1"/>
    </font>
  </fonts>
  <fills count="8">
    <fill>
      <patternFill patternType="none"/>
    </fill>
    <fill>
      <patternFill patternType="gray125"/>
    </fill>
    <fill>
      <patternFill patternType="solid">
        <fgColor rgb="FFF0FFF0"/>
        <bgColor rgb="FFE0FFFF"/>
      </patternFill>
    </fill>
    <fill>
      <patternFill patternType="solid">
        <fgColor rgb="FFFFFACD"/>
        <bgColor rgb="FFF0FFF0"/>
      </patternFill>
    </fill>
    <fill>
      <patternFill patternType="solid">
        <fgColor rgb="FFE0FFFF"/>
        <bgColor rgb="FFF0FFF0"/>
      </patternFill>
    </fill>
    <fill>
      <patternFill patternType="solid">
        <fgColor rgb="FFFFDAB9"/>
        <bgColor rgb="FFE8F2A1"/>
      </patternFill>
    </fill>
    <fill>
      <patternFill patternType="solid">
        <fgColor rgb="FFE8F2A1"/>
        <bgColor rgb="FFFFFACD"/>
      </patternFill>
    </fill>
    <fill>
      <patternFill patternType="solid">
        <fgColor theme="0"/>
        <bgColor rgb="FFFFFACD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top" wrapText="1"/>
    </xf>
    <xf numFmtId="0" fontId="3" fillId="0" borderId="0">
      <alignment vertical="top" wrapText="1"/>
    </xf>
  </cellStyleXfs>
  <cellXfs count="31">
    <xf numFmtId="0" fontId="0" fillId="0" borderId="0" xfId="0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0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top" wrapText="1"/>
    </xf>
    <xf numFmtId="0" fontId="0" fillId="3" borderId="1" xfId="0" applyFont="1" applyFill="1" applyBorder="1" applyAlignment="1">
      <alignment horizontal="center" vertical="center" wrapText="1"/>
    </xf>
    <xf numFmtId="4" fontId="0" fillId="3" borderId="1" xfId="0" applyNumberFormat="1" applyFont="1" applyFill="1" applyBorder="1" applyAlignment="1">
      <alignment horizontal="center" vertical="top" wrapText="1"/>
    </xf>
    <xf numFmtId="0" fontId="0" fillId="5" borderId="1" xfId="0" applyFont="1" applyFill="1" applyBorder="1" applyAlignment="1">
      <alignment horizontal="center" vertical="top" wrapText="1"/>
    </xf>
    <xf numFmtId="0" fontId="0" fillId="5" borderId="1" xfId="0" applyFont="1" applyFill="1" applyBorder="1" applyAlignment="1">
      <alignment horizontal="center" vertical="center" wrapText="1"/>
    </xf>
    <xf numFmtId="4" fontId="0" fillId="5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top" wrapText="1"/>
    </xf>
    <xf numFmtId="0" fontId="0" fillId="0" borderId="1" xfId="1" applyFont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0" fontId="2" fillId="0" borderId="1" xfId="1" applyFont="1" applyBorder="1" applyAlignment="1">
      <alignment horizontal="center" vertical="top" wrapText="1"/>
    </xf>
    <xf numFmtId="4" fontId="0" fillId="6" borderId="1" xfId="0" applyNumberFormat="1" applyFont="1" applyFill="1" applyBorder="1" applyAlignment="1">
      <alignment horizontal="center" vertical="top" wrapText="1"/>
    </xf>
    <xf numFmtId="4" fontId="0" fillId="0" borderId="1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0" fillId="0" borderId="0" xfId="0" applyFont="1" applyAlignment="1">
      <alignment vertical="top" wrapText="1"/>
    </xf>
    <xf numFmtId="0" fontId="0" fillId="0" borderId="2" xfId="0" applyFont="1" applyBorder="1" applyAlignment="1">
      <alignment horizontal="center" vertical="top" wrapText="1"/>
    </xf>
    <xf numFmtId="4" fontId="0" fillId="7" borderId="1" xfId="0" applyNumberFormat="1" applyFont="1" applyFill="1" applyBorder="1" applyAlignment="1">
      <alignment horizontal="center" vertical="top" wrapText="1"/>
    </xf>
    <xf numFmtId="4" fontId="2" fillId="7" borderId="1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0FF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ACD"/>
      <rgbColor rgb="FFE0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8F2A1"/>
      <rgbColor rgb="FF99CCFF"/>
      <rgbColor rgb="FFFF99CC"/>
      <rgbColor rgb="FFCC99FF"/>
      <rgbColor rgb="FFFFDAB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1"/>
  <sheetViews>
    <sheetView tabSelected="1" view="pageBreakPreview" zoomScaleNormal="100" zoomScaleSheetLayoutView="100" zoomScalePageLayoutView="75" workbookViewId="0">
      <selection activeCell="G162" sqref="G162"/>
    </sheetView>
  </sheetViews>
  <sheetFormatPr defaultColWidth="8.5" defaultRowHeight="12.75" x14ac:dyDescent="0.2"/>
  <cols>
    <col min="1" max="1" width="82.5" customWidth="1"/>
    <col min="2" max="2" width="13.5" customWidth="1"/>
    <col min="3" max="3" width="14.33203125" customWidth="1"/>
    <col min="4" max="5" width="19.83203125" customWidth="1"/>
    <col min="6" max="6" width="20.1640625" customWidth="1"/>
    <col min="7" max="7" width="21.83203125" customWidth="1"/>
    <col min="8" max="8" width="22.6640625" customWidth="1"/>
    <col min="9" max="9" width="20.1640625" customWidth="1"/>
    <col min="10" max="10" width="21.83203125" customWidth="1"/>
    <col min="11" max="11" width="22.6640625" customWidth="1"/>
    <col min="12" max="12" width="20.1640625" customWidth="1"/>
    <col min="13" max="13" width="21.83203125" customWidth="1"/>
    <col min="14" max="14" width="22.6640625" customWidth="1"/>
    <col min="15" max="15" width="43.1640625" customWidth="1"/>
  </cols>
  <sheetData>
    <row r="1" spans="1:15" ht="12.7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/>
      <c r="H1" s="3"/>
      <c r="I1" s="3" t="s">
        <v>6</v>
      </c>
      <c r="J1" s="3"/>
      <c r="K1" s="3"/>
      <c r="L1" s="3" t="s">
        <v>7</v>
      </c>
      <c r="M1" s="3"/>
      <c r="N1" s="3"/>
      <c r="O1" s="3" t="s">
        <v>8</v>
      </c>
    </row>
    <row r="2" spans="1:15" ht="25.5" x14ac:dyDescent="0.2">
      <c r="A2" s="3"/>
      <c r="B2" s="3"/>
      <c r="C2" s="3"/>
      <c r="D2" s="3"/>
      <c r="E2" s="3"/>
      <c r="F2" s="4" t="s">
        <v>9</v>
      </c>
      <c r="G2" s="4" t="s">
        <v>10</v>
      </c>
      <c r="H2" s="4" t="s">
        <v>11</v>
      </c>
      <c r="I2" s="4" t="s">
        <v>12</v>
      </c>
      <c r="J2" s="4" t="s">
        <v>10</v>
      </c>
      <c r="K2" s="4" t="s">
        <v>11</v>
      </c>
      <c r="L2" s="4" t="s">
        <v>13</v>
      </c>
      <c r="M2" s="4" t="s">
        <v>10</v>
      </c>
      <c r="N2" s="4" t="s">
        <v>11</v>
      </c>
      <c r="O2" s="3"/>
    </row>
    <row r="3" spans="1:15" x14ac:dyDescent="0.2">
      <c r="A3" s="5" t="s">
        <v>14</v>
      </c>
      <c r="B3" s="5" t="s">
        <v>15</v>
      </c>
      <c r="C3" s="5" t="s">
        <v>15</v>
      </c>
      <c r="D3" s="5" t="s">
        <v>15</v>
      </c>
      <c r="E3" s="5"/>
      <c r="F3" s="6">
        <v>25532405728.84</v>
      </c>
      <c r="G3" s="6">
        <f>G4+G177</f>
        <v>-499834148.11999989</v>
      </c>
      <c r="H3" s="6">
        <f>F3+G3</f>
        <v>25032571580.720001</v>
      </c>
      <c r="I3" s="6">
        <v>14769889284.219999</v>
      </c>
      <c r="J3" s="6">
        <f>J4+J177</f>
        <v>319869778.16000003</v>
      </c>
      <c r="K3" s="6">
        <f>I3+J3</f>
        <v>15089759062.379999</v>
      </c>
      <c r="L3" s="6">
        <v>10554976800.4</v>
      </c>
      <c r="M3" s="6">
        <v>0</v>
      </c>
      <c r="N3" s="6">
        <v>10554976800.4</v>
      </c>
      <c r="O3" s="5"/>
    </row>
    <row r="4" spans="1:15" x14ac:dyDescent="0.2">
      <c r="A4" s="7" t="s">
        <v>16</v>
      </c>
      <c r="B4" s="8" t="s">
        <v>15</v>
      </c>
      <c r="C4" s="8" t="s">
        <v>15</v>
      </c>
      <c r="D4" s="8" t="s">
        <v>15</v>
      </c>
      <c r="E4" s="7"/>
      <c r="F4" s="9">
        <v>12238312506.16</v>
      </c>
      <c r="G4" s="9">
        <f>G6+G24+G28+G34+G49+G55+G61+G104+G173</f>
        <v>-1227408914.3399999</v>
      </c>
      <c r="H4" s="9">
        <f>F4+G4</f>
        <v>11010903591.82</v>
      </c>
      <c r="I4" s="9">
        <v>9687674118.2199993</v>
      </c>
      <c r="J4" s="9">
        <f>J6+J24+J28+J34+J49+J55+J61+J104+J173</f>
        <v>204489578.16000003</v>
      </c>
      <c r="K4" s="9">
        <f>I4+J4</f>
        <v>9892163696.3799992</v>
      </c>
      <c r="L4" s="9">
        <v>5139803484.3999996</v>
      </c>
      <c r="M4" s="9">
        <v>0</v>
      </c>
      <c r="N4" s="9">
        <v>5139803484.3999996</v>
      </c>
      <c r="O4" s="7"/>
    </row>
    <row r="5" spans="1:15" ht="12.75" customHeight="1" x14ac:dyDescent="0.2">
      <c r="A5" s="2" t="s">
        <v>17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">
      <c r="A6" s="10" t="s">
        <v>18</v>
      </c>
      <c r="B6" s="11" t="s">
        <v>15</v>
      </c>
      <c r="C6" s="11" t="s">
        <v>15</v>
      </c>
      <c r="D6" s="11" t="s">
        <v>15</v>
      </c>
      <c r="E6" s="10"/>
      <c r="F6" s="12">
        <v>693656828.12</v>
      </c>
      <c r="G6" s="12">
        <v>3971536.2</v>
      </c>
      <c r="H6" s="12">
        <v>697628364.32000005</v>
      </c>
      <c r="I6" s="12">
        <v>360361014.69</v>
      </c>
      <c r="J6" s="12">
        <v>40000000</v>
      </c>
      <c r="K6" s="12">
        <v>400361014.69</v>
      </c>
      <c r="L6" s="12">
        <v>181602671</v>
      </c>
      <c r="M6" s="12">
        <v>0</v>
      </c>
      <c r="N6" s="12">
        <v>181602671</v>
      </c>
      <c r="O6" s="10"/>
    </row>
    <row r="7" spans="1:15" x14ac:dyDescent="0.2">
      <c r="A7" s="13" t="s">
        <v>19</v>
      </c>
      <c r="B7" s="4" t="s">
        <v>15</v>
      </c>
      <c r="C7" s="4" t="s">
        <v>15</v>
      </c>
      <c r="D7" s="4" t="s">
        <v>15</v>
      </c>
      <c r="E7" s="13"/>
      <c r="F7" s="14">
        <v>690394285.25999999</v>
      </c>
      <c r="G7" s="14">
        <v>2118585.1800000002</v>
      </c>
      <c r="H7" s="14">
        <v>692512870.44000006</v>
      </c>
      <c r="I7" s="14">
        <v>354528880</v>
      </c>
      <c r="J7" s="14">
        <v>40000000</v>
      </c>
      <c r="K7" s="14">
        <v>394528880</v>
      </c>
      <c r="L7" s="14">
        <v>181602671</v>
      </c>
      <c r="M7" s="14">
        <v>0</v>
      </c>
      <c r="N7" s="14">
        <v>181602671</v>
      </c>
      <c r="O7" s="13"/>
    </row>
    <row r="8" spans="1:15" ht="25.5" x14ac:dyDescent="0.2">
      <c r="A8" s="15" t="s">
        <v>20</v>
      </c>
      <c r="B8" s="16" t="s">
        <v>21</v>
      </c>
      <c r="C8" s="16" t="s">
        <v>22</v>
      </c>
      <c r="D8" s="16" t="s">
        <v>15</v>
      </c>
      <c r="E8" s="15"/>
      <c r="F8" s="17">
        <v>261275518</v>
      </c>
      <c r="G8" s="17">
        <v>103657092.65000001</v>
      </c>
      <c r="H8" s="17">
        <v>364932610.64999998</v>
      </c>
      <c r="I8" s="17">
        <v>199300000</v>
      </c>
      <c r="J8" s="17">
        <v>40000000</v>
      </c>
      <c r="K8" s="17">
        <v>239300000</v>
      </c>
      <c r="L8" s="17">
        <v>0</v>
      </c>
      <c r="M8" s="17">
        <v>0</v>
      </c>
      <c r="N8" s="17">
        <v>0</v>
      </c>
      <c r="O8" s="15"/>
    </row>
    <row r="9" spans="1:15" ht="38.25" x14ac:dyDescent="0.2">
      <c r="A9" s="18" t="s">
        <v>23</v>
      </c>
      <c r="B9" s="19"/>
      <c r="C9" s="19"/>
      <c r="D9" s="19" t="s">
        <v>24</v>
      </c>
      <c r="E9" s="18" t="s">
        <v>25</v>
      </c>
      <c r="F9" s="20">
        <v>189275518</v>
      </c>
      <c r="G9" s="20">
        <v>-40000000</v>
      </c>
      <c r="H9" s="20">
        <v>149275518</v>
      </c>
      <c r="I9" s="20">
        <v>199300000</v>
      </c>
      <c r="J9" s="20">
        <v>40000000</v>
      </c>
      <c r="K9" s="20">
        <v>239300000</v>
      </c>
      <c r="L9" s="20">
        <v>0</v>
      </c>
      <c r="M9" s="20">
        <v>0</v>
      </c>
      <c r="N9" s="20">
        <v>0</v>
      </c>
      <c r="O9" s="21" t="s">
        <v>26</v>
      </c>
    </row>
    <row r="10" spans="1:15" ht="38.25" x14ac:dyDescent="0.2">
      <c r="A10" s="18" t="s">
        <v>27</v>
      </c>
      <c r="B10" s="19"/>
      <c r="C10" s="19"/>
      <c r="D10" s="19" t="s">
        <v>28</v>
      </c>
      <c r="E10" s="18" t="s">
        <v>29</v>
      </c>
      <c r="F10" s="20">
        <v>72000000</v>
      </c>
      <c r="G10" s="20">
        <v>143657092.65000001</v>
      </c>
      <c r="H10" s="20">
        <v>215657092.65000001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1" t="s">
        <v>30</v>
      </c>
    </row>
    <row r="11" spans="1:15" ht="25.5" x14ac:dyDescent="0.2">
      <c r="A11" s="15" t="s">
        <v>31</v>
      </c>
      <c r="B11" s="16" t="s">
        <v>32</v>
      </c>
      <c r="C11" s="16" t="s">
        <v>33</v>
      </c>
      <c r="D11" s="16" t="s">
        <v>15</v>
      </c>
      <c r="E11" s="15"/>
      <c r="F11" s="17">
        <v>0</v>
      </c>
      <c r="G11" s="17">
        <v>0</v>
      </c>
      <c r="H11" s="17">
        <v>0</v>
      </c>
      <c r="I11" s="17">
        <v>0</v>
      </c>
      <c r="J11" s="17">
        <v>1864982</v>
      </c>
      <c r="K11" s="17">
        <v>1864982</v>
      </c>
      <c r="L11" s="17">
        <v>0</v>
      </c>
      <c r="M11" s="17">
        <v>16641454</v>
      </c>
      <c r="N11" s="17">
        <v>16641454</v>
      </c>
      <c r="O11" s="22"/>
    </row>
    <row r="12" spans="1:15" x14ac:dyDescent="0.2">
      <c r="A12" s="18" t="s">
        <v>34</v>
      </c>
      <c r="B12" s="19"/>
      <c r="C12" s="19"/>
      <c r="D12" s="19" t="s">
        <v>35</v>
      </c>
      <c r="E12" s="18" t="s">
        <v>36</v>
      </c>
      <c r="F12" s="20">
        <v>0</v>
      </c>
      <c r="G12" s="20">
        <v>0</v>
      </c>
      <c r="H12" s="20">
        <v>0</v>
      </c>
      <c r="I12" s="20">
        <v>0</v>
      </c>
      <c r="J12" s="20">
        <v>1864982</v>
      </c>
      <c r="K12" s="20">
        <v>1864982</v>
      </c>
      <c r="L12" s="20">
        <v>0</v>
      </c>
      <c r="M12" s="20">
        <v>16641454</v>
      </c>
      <c r="N12" s="20">
        <v>16641454</v>
      </c>
      <c r="O12" s="21" t="s">
        <v>37</v>
      </c>
    </row>
    <row r="13" spans="1:15" ht="25.5" x14ac:dyDescent="0.2">
      <c r="A13" s="15" t="s">
        <v>31</v>
      </c>
      <c r="B13" s="16" t="s">
        <v>32</v>
      </c>
      <c r="C13" s="16" t="s">
        <v>22</v>
      </c>
      <c r="D13" s="16" t="s">
        <v>15</v>
      </c>
      <c r="E13" s="15"/>
      <c r="F13" s="17">
        <v>88575000</v>
      </c>
      <c r="G13" s="17">
        <v>0</v>
      </c>
      <c r="H13" s="17">
        <v>88575000</v>
      </c>
      <c r="I13" s="17">
        <v>155228880</v>
      </c>
      <c r="J13" s="17">
        <v>-1864982</v>
      </c>
      <c r="K13" s="17">
        <v>153363898</v>
      </c>
      <c r="L13" s="17">
        <v>181602671</v>
      </c>
      <c r="M13" s="17">
        <v>-16641454</v>
      </c>
      <c r="N13" s="17">
        <v>164961217</v>
      </c>
      <c r="O13" s="23"/>
    </row>
    <row r="14" spans="1:15" x14ac:dyDescent="0.2">
      <c r="A14" s="18" t="s">
        <v>34</v>
      </c>
      <c r="B14" s="19"/>
      <c r="C14" s="19"/>
      <c r="D14" s="19" t="s">
        <v>35</v>
      </c>
      <c r="E14" s="18" t="s">
        <v>36</v>
      </c>
      <c r="F14" s="20">
        <v>0</v>
      </c>
      <c r="G14" s="20">
        <v>0</v>
      </c>
      <c r="H14" s="20">
        <v>0</v>
      </c>
      <c r="I14" s="20">
        <v>1864982</v>
      </c>
      <c r="J14" s="20">
        <v>-1864982</v>
      </c>
      <c r="K14" s="20">
        <v>0</v>
      </c>
      <c r="L14" s="20">
        <v>16641454</v>
      </c>
      <c r="M14" s="20">
        <v>-16641454</v>
      </c>
      <c r="N14" s="20">
        <v>0</v>
      </c>
      <c r="O14" s="21" t="s">
        <v>37</v>
      </c>
    </row>
    <row r="15" spans="1:15" ht="38.25" x14ac:dyDescent="0.2">
      <c r="A15" s="15" t="s">
        <v>38</v>
      </c>
      <c r="B15" s="16" t="s">
        <v>39</v>
      </c>
      <c r="C15" s="16" t="s">
        <v>22</v>
      </c>
      <c r="D15" s="16" t="s">
        <v>15</v>
      </c>
      <c r="E15" s="15"/>
      <c r="F15" s="17">
        <v>135438518.31</v>
      </c>
      <c r="G15" s="17">
        <v>-101538507.47</v>
      </c>
      <c r="H15" s="17">
        <v>33900010.840000004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22"/>
    </row>
    <row r="16" spans="1:15" ht="25.5" x14ac:dyDescent="0.2">
      <c r="A16" s="18" t="s">
        <v>40</v>
      </c>
      <c r="B16" s="19"/>
      <c r="C16" s="19"/>
      <c r="D16" s="19" t="s">
        <v>41</v>
      </c>
      <c r="E16" s="18" t="s">
        <v>42</v>
      </c>
      <c r="F16" s="20">
        <v>20860397.559999999</v>
      </c>
      <c r="G16" s="20">
        <v>-166883.51</v>
      </c>
      <c r="H16" s="20">
        <v>20693514.050000001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1" t="s">
        <v>43</v>
      </c>
    </row>
    <row r="17" spans="1:15" ht="63.75" x14ac:dyDescent="0.2">
      <c r="A17" s="18" t="s">
        <v>44</v>
      </c>
      <c r="B17" s="19"/>
      <c r="C17" s="19"/>
      <c r="D17" s="19" t="s">
        <v>45</v>
      </c>
      <c r="E17" s="18" t="s">
        <v>46</v>
      </c>
      <c r="F17" s="20">
        <v>100300000</v>
      </c>
      <c r="G17" s="20">
        <v>-100300000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1" t="s">
        <v>47</v>
      </c>
    </row>
    <row r="18" spans="1:15" ht="38.25" x14ac:dyDescent="0.2">
      <c r="A18" s="18" t="s">
        <v>48</v>
      </c>
      <c r="B18" s="19"/>
      <c r="C18" s="19"/>
      <c r="D18" s="19" t="s">
        <v>49</v>
      </c>
      <c r="E18" s="18" t="s">
        <v>50</v>
      </c>
      <c r="F18" s="20">
        <v>9896630.4499999993</v>
      </c>
      <c r="G18" s="20">
        <v>-148476.41</v>
      </c>
      <c r="H18" s="20">
        <v>9748154.0399999991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1" t="s">
        <v>51</v>
      </c>
    </row>
    <row r="19" spans="1:15" ht="38.25" x14ac:dyDescent="0.2">
      <c r="A19" s="18" t="s">
        <v>52</v>
      </c>
      <c r="B19" s="19"/>
      <c r="C19" s="19"/>
      <c r="D19" s="19" t="s">
        <v>53</v>
      </c>
      <c r="E19" s="18" t="s">
        <v>54</v>
      </c>
      <c r="F19" s="20">
        <v>4381490.3</v>
      </c>
      <c r="G19" s="20">
        <v>-923147.55</v>
      </c>
      <c r="H19" s="20">
        <v>3458342.75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1" t="s">
        <v>51</v>
      </c>
    </row>
    <row r="20" spans="1:15" ht="25.5" x14ac:dyDescent="0.2">
      <c r="A20" s="13" t="s">
        <v>55</v>
      </c>
      <c r="B20" s="4" t="s">
        <v>15</v>
      </c>
      <c r="C20" s="4" t="s">
        <v>15</v>
      </c>
      <c r="D20" s="4" t="s">
        <v>15</v>
      </c>
      <c r="E20" s="13"/>
      <c r="F20" s="14">
        <v>3262542.86</v>
      </c>
      <c r="G20" s="14">
        <v>1852951.02</v>
      </c>
      <c r="H20" s="14">
        <v>5115493.88</v>
      </c>
      <c r="I20" s="14">
        <v>5832134.6900000004</v>
      </c>
      <c r="J20" s="14">
        <v>0</v>
      </c>
      <c r="K20" s="14">
        <v>5832134.6900000004</v>
      </c>
      <c r="L20" s="14">
        <v>0</v>
      </c>
      <c r="M20" s="14">
        <v>0</v>
      </c>
      <c r="N20" s="14">
        <v>0</v>
      </c>
      <c r="O20" s="21"/>
    </row>
    <row r="21" spans="1:15" ht="51" x14ac:dyDescent="0.2">
      <c r="A21" s="15" t="s">
        <v>56</v>
      </c>
      <c r="B21" s="16" t="s">
        <v>57</v>
      </c>
      <c r="C21" s="16" t="s">
        <v>22</v>
      </c>
      <c r="D21" s="16" t="s">
        <v>15</v>
      </c>
      <c r="E21" s="15"/>
      <c r="F21" s="17">
        <v>0</v>
      </c>
      <c r="G21" s="17">
        <v>1852951.02</v>
      </c>
      <c r="H21" s="17">
        <v>1852951.02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21"/>
    </row>
    <row r="22" spans="1:15" ht="51" x14ac:dyDescent="0.2">
      <c r="A22" s="18" t="s">
        <v>58</v>
      </c>
      <c r="B22" s="19"/>
      <c r="C22" s="19"/>
      <c r="D22" s="19" t="s">
        <v>59</v>
      </c>
      <c r="E22" s="18" t="s">
        <v>50</v>
      </c>
      <c r="F22" s="20">
        <v>0</v>
      </c>
      <c r="G22" s="20">
        <v>1852951.02</v>
      </c>
      <c r="H22" s="20">
        <v>1852951.02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1" t="s">
        <v>60</v>
      </c>
    </row>
    <row r="23" spans="1:15" ht="12.75" customHeight="1" x14ac:dyDescent="0.2">
      <c r="A23" s="2" t="s">
        <v>61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2">
      <c r="A24" s="10" t="s">
        <v>62</v>
      </c>
      <c r="B24" s="11" t="s">
        <v>15</v>
      </c>
      <c r="C24" s="11" t="s">
        <v>15</v>
      </c>
      <c r="D24" s="11" t="s">
        <v>15</v>
      </c>
      <c r="E24" s="10"/>
      <c r="F24" s="12">
        <v>160481616.09</v>
      </c>
      <c r="G24" s="12">
        <f>G25</f>
        <v>-19013536.449999996</v>
      </c>
      <c r="H24" s="12">
        <f>F24+G24</f>
        <v>141468079.64000002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0"/>
    </row>
    <row r="25" spans="1:15" x14ac:dyDescent="0.2">
      <c r="A25" s="13" t="s">
        <v>63</v>
      </c>
      <c r="B25" s="4" t="s">
        <v>15</v>
      </c>
      <c r="C25" s="4" t="s">
        <v>15</v>
      </c>
      <c r="D25" s="4" t="s">
        <v>15</v>
      </c>
      <c r="E25" s="13"/>
      <c r="F25" s="14">
        <v>160481616.09</v>
      </c>
      <c r="G25" s="14">
        <f>G26</f>
        <v>-19013536.449999996</v>
      </c>
      <c r="H25" s="14">
        <f>F25+G25</f>
        <v>141468079.64000002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3"/>
    </row>
    <row r="26" spans="1:15" ht="25.5" x14ac:dyDescent="0.2">
      <c r="A26" s="15" t="s">
        <v>64</v>
      </c>
      <c r="B26" s="16" t="s">
        <v>65</v>
      </c>
      <c r="C26" s="16" t="s">
        <v>22</v>
      </c>
      <c r="D26" s="16" t="s">
        <v>15</v>
      </c>
      <c r="E26" s="15"/>
      <c r="F26" s="17">
        <v>140175219.18000001</v>
      </c>
      <c r="G26" s="17">
        <f>G27</f>
        <v>-19013536.449999996</v>
      </c>
      <c r="H26" s="17">
        <f>F26+G26</f>
        <v>121161682.73000002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5"/>
    </row>
    <row r="27" spans="1:15" ht="38.25" x14ac:dyDescent="0.2">
      <c r="A27" s="18" t="s">
        <v>66</v>
      </c>
      <c r="B27" s="19"/>
      <c r="C27" s="19"/>
      <c r="D27" s="19" t="s">
        <v>67</v>
      </c>
      <c r="E27" s="18" t="s">
        <v>54</v>
      </c>
      <c r="F27" s="20">
        <v>115375219.18000001</v>
      </c>
      <c r="G27" s="29">
        <f>-62817085.51+43803549.06</f>
        <v>-19013536.449999996</v>
      </c>
      <c r="H27" s="20">
        <f>F27+G27</f>
        <v>96361682.730000019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1" t="s">
        <v>68</v>
      </c>
    </row>
    <row r="28" spans="1:15" x14ac:dyDescent="0.2">
      <c r="A28" s="10" t="s">
        <v>69</v>
      </c>
      <c r="B28" s="11" t="s">
        <v>15</v>
      </c>
      <c r="C28" s="11" t="s">
        <v>15</v>
      </c>
      <c r="D28" s="11" t="s">
        <v>15</v>
      </c>
      <c r="E28" s="10"/>
      <c r="F28" s="12">
        <v>150992490.88</v>
      </c>
      <c r="G28" s="12">
        <v>0</v>
      </c>
      <c r="H28" s="12">
        <v>150992490.88</v>
      </c>
      <c r="I28" s="12">
        <v>183475340.66</v>
      </c>
      <c r="J28" s="12">
        <v>0</v>
      </c>
      <c r="K28" s="12">
        <v>183475340.66</v>
      </c>
      <c r="L28" s="12">
        <v>2959183.67</v>
      </c>
      <c r="M28" s="12">
        <v>0</v>
      </c>
      <c r="N28" s="12">
        <v>2959183.67</v>
      </c>
      <c r="O28" s="10"/>
    </row>
    <row r="29" spans="1:15" x14ac:dyDescent="0.2">
      <c r="A29" s="13" t="s">
        <v>70</v>
      </c>
      <c r="B29" s="4" t="s">
        <v>15</v>
      </c>
      <c r="C29" s="4" t="s">
        <v>15</v>
      </c>
      <c r="D29" s="4" t="s">
        <v>15</v>
      </c>
      <c r="E29" s="13"/>
      <c r="F29" s="14">
        <v>150992490.88</v>
      </c>
      <c r="G29" s="14">
        <v>0</v>
      </c>
      <c r="H29" s="14">
        <v>150992490.88</v>
      </c>
      <c r="I29" s="14">
        <v>183475340.66</v>
      </c>
      <c r="J29" s="14">
        <v>0</v>
      </c>
      <c r="K29" s="14">
        <v>183475340.66</v>
      </c>
      <c r="L29" s="14">
        <v>2959183.67</v>
      </c>
      <c r="M29" s="14">
        <v>0</v>
      </c>
      <c r="N29" s="14">
        <v>2959183.67</v>
      </c>
      <c r="O29" s="13"/>
    </row>
    <row r="30" spans="1:15" x14ac:dyDescent="0.2">
      <c r="A30" s="15" t="s">
        <v>71</v>
      </c>
      <c r="B30" s="16" t="s">
        <v>72</v>
      </c>
      <c r="C30" s="16" t="s">
        <v>22</v>
      </c>
      <c r="D30" s="16" t="s">
        <v>15</v>
      </c>
      <c r="E30" s="15"/>
      <c r="F30" s="17">
        <v>17911683.199999999</v>
      </c>
      <c r="G30" s="17">
        <v>0</v>
      </c>
      <c r="H30" s="17">
        <v>17911683.199999999</v>
      </c>
      <c r="I30" s="17">
        <v>183475340.66</v>
      </c>
      <c r="J30" s="17">
        <v>0</v>
      </c>
      <c r="K30" s="17">
        <v>183475340.66</v>
      </c>
      <c r="L30" s="17">
        <v>2959183.67</v>
      </c>
      <c r="M30" s="17">
        <v>0</v>
      </c>
      <c r="N30" s="17">
        <v>2959183.67</v>
      </c>
      <c r="O30" s="15"/>
    </row>
    <row r="31" spans="1:15" ht="38.25" customHeight="1" x14ac:dyDescent="0.2">
      <c r="A31" s="18" t="s">
        <v>73</v>
      </c>
      <c r="B31" s="19"/>
      <c r="C31" s="19"/>
      <c r="D31" s="19" t="s">
        <v>74</v>
      </c>
      <c r="E31" s="18" t="s">
        <v>75</v>
      </c>
      <c r="F31" s="20">
        <v>13914883.199999999</v>
      </c>
      <c r="G31" s="20">
        <v>-7909815.4800000004</v>
      </c>
      <c r="H31" s="20">
        <v>6005067.7199999997</v>
      </c>
      <c r="I31" s="20">
        <v>56183998.240000002</v>
      </c>
      <c r="J31" s="20">
        <v>0</v>
      </c>
      <c r="K31" s="20">
        <v>56183998.240000002</v>
      </c>
      <c r="L31" s="20">
        <v>0</v>
      </c>
      <c r="M31" s="20">
        <v>0</v>
      </c>
      <c r="N31" s="20">
        <v>0</v>
      </c>
      <c r="O31" s="1" t="s">
        <v>76</v>
      </c>
    </row>
    <row r="32" spans="1:15" ht="38.25" x14ac:dyDescent="0.2">
      <c r="A32" s="18" t="s">
        <v>77</v>
      </c>
      <c r="B32" s="19"/>
      <c r="C32" s="19"/>
      <c r="D32" s="19" t="s">
        <v>78</v>
      </c>
      <c r="E32" s="18" t="s">
        <v>79</v>
      </c>
      <c r="F32" s="20">
        <v>3996800</v>
      </c>
      <c r="G32" s="20">
        <v>7909815.4800000004</v>
      </c>
      <c r="H32" s="20">
        <v>11906615.48</v>
      </c>
      <c r="I32" s="20">
        <v>67060573.770000003</v>
      </c>
      <c r="J32" s="20">
        <v>0</v>
      </c>
      <c r="K32" s="20">
        <v>67060573.770000003</v>
      </c>
      <c r="L32" s="20">
        <v>0</v>
      </c>
      <c r="M32" s="20">
        <v>0</v>
      </c>
      <c r="N32" s="20">
        <v>0</v>
      </c>
      <c r="O32" s="1"/>
    </row>
    <row r="33" spans="1:15" ht="12.75" customHeight="1" x14ac:dyDescent="0.2">
      <c r="A33" s="2" t="s">
        <v>80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2">
      <c r="A34" s="10" t="s">
        <v>81</v>
      </c>
      <c r="B34" s="11" t="s">
        <v>15</v>
      </c>
      <c r="C34" s="11" t="s">
        <v>15</v>
      </c>
      <c r="D34" s="11" t="s">
        <v>15</v>
      </c>
      <c r="E34" s="10"/>
      <c r="F34" s="12">
        <v>1676212056.02</v>
      </c>
      <c r="G34" s="12">
        <f>G35+G46</f>
        <v>-263420993.88999999</v>
      </c>
      <c r="H34" s="12">
        <f t="shared" ref="H34:H48" si="0">F34+G34</f>
        <v>1412791062.1300001</v>
      </c>
      <c r="I34" s="12">
        <v>335927564.57999998</v>
      </c>
      <c r="J34" s="12">
        <f>J35+J46</f>
        <v>250000000</v>
      </c>
      <c r="K34" s="12">
        <f>I34+J34</f>
        <v>585927564.57999992</v>
      </c>
      <c r="L34" s="12">
        <v>13837187.76</v>
      </c>
      <c r="M34" s="12">
        <v>0</v>
      </c>
      <c r="N34" s="12">
        <v>13837187.76</v>
      </c>
      <c r="O34" s="10"/>
    </row>
    <row r="35" spans="1:15" ht="25.5" x14ac:dyDescent="0.2">
      <c r="A35" s="13" t="s">
        <v>82</v>
      </c>
      <c r="B35" s="4" t="s">
        <v>15</v>
      </c>
      <c r="C35" s="4" t="s">
        <v>15</v>
      </c>
      <c r="D35" s="4" t="s">
        <v>15</v>
      </c>
      <c r="E35" s="13"/>
      <c r="F35" s="14">
        <v>1607515739.6500001</v>
      </c>
      <c r="G35" s="14">
        <f>G36+G38+G41+G43</f>
        <v>-263672069.39999998</v>
      </c>
      <c r="H35" s="14">
        <f t="shared" si="0"/>
        <v>1343843670.25</v>
      </c>
      <c r="I35" s="14">
        <v>65862764.579999998</v>
      </c>
      <c r="J35" s="14">
        <f>J36+J38+J41+J43</f>
        <v>250000000</v>
      </c>
      <c r="K35" s="14">
        <v>415862764.57999998</v>
      </c>
      <c r="L35" s="14">
        <v>13837187.76</v>
      </c>
      <c r="M35" s="14">
        <v>0</v>
      </c>
      <c r="N35" s="14">
        <v>13837187.76</v>
      </c>
      <c r="O35" s="13"/>
    </row>
    <row r="36" spans="1:15" ht="25.5" x14ac:dyDescent="0.2">
      <c r="A36" s="15" t="s">
        <v>83</v>
      </c>
      <c r="B36" s="16" t="s">
        <v>84</v>
      </c>
      <c r="C36" s="16" t="s">
        <v>22</v>
      </c>
      <c r="D36" s="16" t="s">
        <v>15</v>
      </c>
      <c r="E36" s="15"/>
      <c r="F36" s="17">
        <v>38820506</v>
      </c>
      <c r="G36" s="17">
        <v>-13408836.67</v>
      </c>
      <c r="H36" s="17">
        <f t="shared" si="0"/>
        <v>25411669.329999998</v>
      </c>
      <c r="I36" s="17">
        <v>38820506</v>
      </c>
      <c r="J36" s="17">
        <v>0</v>
      </c>
      <c r="K36" s="17">
        <v>38820506</v>
      </c>
      <c r="L36" s="17">
        <v>0</v>
      </c>
      <c r="M36" s="17">
        <v>0</v>
      </c>
      <c r="N36" s="17">
        <v>0</v>
      </c>
      <c r="O36" s="15"/>
    </row>
    <row r="37" spans="1:15" ht="25.5" x14ac:dyDescent="0.2">
      <c r="A37" s="18" t="s">
        <v>85</v>
      </c>
      <c r="B37" s="19"/>
      <c r="C37" s="19"/>
      <c r="D37" s="19" t="s">
        <v>86</v>
      </c>
      <c r="E37" s="18" t="s">
        <v>87</v>
      </c>
      <c r="F37" s="20">
        <v>13408836.67</v>
      </c>
      <c r="G37" s="20">
        <v>-13408836.67</v>
      </c>
      <c r="H37" s="20">
        <f t="shared" si="0"/>
        <v>0</v>
      </c>
      <c r="I37" s="20">
        <v>13408836.67</v>
      </c>
      <c r="J37" s="20">
        <v>0</v>
      </c>
      <c r="K37" s="20">
        <v>13408836.67</v>
      </c>
      <c r="L37" s="20">
        <v>0</v>
      </c>
      <c r="M37" s="20">
        <v>0</v>
      </c>
      <c r="N37" s="20">
        <v>0</v>
      </c>
      <c r="O37" s="18" t="s">
        <v>88</v>
      </c>
    </row>
    <row r="38" spans="1:15" ht="25.5" x14ac:dyDescent="0.2">
      <c r="A38" s="15" t="s">
        <v>89</v>
      </c>
      <c r="B38" s="16" t="s">
        <v>90</v>
      </c>
      <c r="C38" s="16" t="s">
        <v>22</v>
      </c>
      <c r="D38" s="16" t="s">
        <v>15</v>
      </c>
      <c r="E38" s="15"/>
      <c r="F38" s="17">
        <v>745526318.42999995</v>
      </c>
      <c r="G38" s="17">
        <v>-250263332.72999999</v>
      </c>
      <c r="H38" s="17">
        <f t="shared" si="0"/>
        <v>495262985.69999993</v>
      </c>
      <c r="I38" s="17">
        <v>0</v>
      </c>
      <c r="J38" s="17">
        <v>250000000</v>
      </c>
      <c r="K38" s="17">
        <v>250000000</v>
      </c>
      <c r="L38" s="17">
        <v>0</v>
      </c>
      <c r="M38" s="17">
        <v>0</v>
      </c>
      <c r="N38" s="17">
        <v>0</v>
      </c>
      <c r="O38" s="15"/>
    </row>
    <row r="39" spans="1:15" ht="25.5" x14ac:dyDescent="0.2">
      <c r="A39" s="18" t="s">
        <v>91</v>
      </c>
      <c r="B39" s="19"/>
      <c r="C39" s="19"/>
      <c r="D39" s="19" t="s">
        <v>92</v>
      </c>
      <c r="E39" s="18" t="s">
        <v>93</v>
      </c>
      <c r="F39" s="20">
        <v>11873881.300000001</v>
      </c>
      <c r="G39" s="20">
        <v>-263332.73</v>
      </c>
      <c r="H39" s="20">
        <f t="shared" si="0"/>
        <v>11610548.57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18" t="s">
        <v>94</v>
      </c>
    </row>
    <row r="40" spans="1:15" ht="25.5" x14ac:dyDescent="0.2">
      <c r="A40" s="18" t="s">
        <v>95</v>
      </c>
      <c r="B40" s="19"/>
      <c r="C40" s="19"/>
      <c r="D40" s="19" t="s">
        <v>96</v>
      </c>
      <c r="E40" s="18" t="s">
        <v>97</v>
      </c>
      <c r="F40" s="20">
        <v>523161746.08999997</v>
      </c>
      <c r="G40" s="20">
        <v>-250000000</v>
      </c>
      <c r="H40" s="20">
        <f t="shared" si="0"/>
        <v>273161746.08999997</v>
      </c>
      <c r="I40" s="20">
        <v>0</v>
      </c>
      <c r="J40" s="20">
        <v>250000000</v>
      </c>
      <c r="K40" s="20">
        <v>250000000</v>
      </c>
      <c r="L40" s="20">
        <v>0</v>
      </c>
      <c r="M40" s="20">
        <v>0</v>
      </c>
      <c r="N40" s="20">
        <v>0</v>
      </c>
      <c r="O40" s="18" t="s">
        <v>26</v>
      </c>
    </row>
    <row r="41" spans="1:15" ht="38.25" x14ac:dyDescent="0.2">
      <c r="A41" s="15" t="s">
        <v>98</v>
      </c>
      <c r="B41" s="16" t="s">
        <v>99</v>
      </c>
      <c r="C41" s="16" t="s">
        <v>100</v>
      </c>
      <c r="D41" s="16" t="s">
        <v>15</v>
      </c>
      <c r="E41" s="15"/>
      <c r="F41" s="17">
        <v>0</v>
      </c>
      <c r="G41" s="17">
        <v>0</v>
      </c>
      <c r="H41" s="17">
        <f t="shared" si="0"/>
        <v>0</v>
      </c>
      <c r="I41" s="17">
        <v>20361857.030000001</v>
      </c>
      <c r="J41" s="17">
        <v>23516.7</v>
      </c>
      <c r="K41" s="17">
        <v>20385373.73</v>
      </c>
      <c r="L41" s="17">
        <v>11136910.41</v>
      </c>
      <c r="M41" s="17">
        <v>0</v>
      </c>
      <c r="N41" s="17">
        <v>11136910.41</v>
      </c>
      <c r="O41" s="15"/>
    </row>
    <row r="42" spans="1:15" ht="25.5" x14ac:dyDescent="0.2">
      <c r="A42" s="18" t="s">
        <v>101</v>
      </c>
      <c r="B42" s="19"/>
      <c r="C42" s="19"/>
      <c r="D42" s="19" t="s">
        <v>102</v>
      </c>
      <c r="E42" s="18" t="s">
        <v>36</v>
      </c>
      <c r="F42" s="20">
        <v>0</v>
      </c>
      <c r="G42" s="20">
        <v>0</v>
      </c>
      <c r="H42" s="20">
        <f t="shared" si="0"/>
        <v>0</v>
      </c>
      <c r="I42" s="20">
        <v>14632239.74</v>
      </c>
      <c r="J42" s="20">
        <v>23516.7</v>
      </c>
      <c r="K42" s="20">
        <v>14655756.439999999</v>
      </c>
      <c r="L42" s="20">
        <v>7747510.25</v>
      </c>
      <c r="M42" s="20">
        <v>0</v>
      </c>
      <c r="N42" s="20">
        <v>7747510.25</v>
      </c>
      <c r="O42" s="18" t="s">
        <v>103</v>
      </c>
    </row>
    <row r="43" spans="1:15" ht="25.5" x14ac:dyDescent="0.2">
      <c r="A43" s="15" t="s">
        <v>104</v>
      </c>
      <c r="B43" s="16" t="s">
        <v>105</v>
      </c>
      <c r="C43" s="16" t="s">
        <v>22</v>
      </c>
      <c r="D43" s="16" t="s">
        <v>15</v>
      </c>
      <c r="E43" s="15"/>
      <c r="F43" s="17">
        <v>11210051.689999999</v>
      </c>
      <c r="G43" s="17">
        <v>100</v>
      </c>
      <c r="H43" s="17">
        <f t="shared" si="0"/>
        <v>11210151.689999999</v>
      </c>
      <c r="I43" s="17">
        <v>6680401.5499999998</v>
      </c>
      <c r="J43" s="17">
        <v>-23516.7</v>
      </c>
      <c r="K43" s="17">
        <v>6656884.8499999996</v>
      </c>
      <c r="L43" s="17">
        <v>2700277.35</v>
      </c>
      <c r="M43" s="17">
        <v>0</v>
      </c>
      <c r="N43" s="17">
        <v>2700277.35</v>
      </c>
      <c r="O43" s="15"/>
    </row>
    <row r="44" spans="1:15" ht="25.5" x14ac:dyDescent="0.2">
      <c r="A44" s="18" t="s">
        <v>106</v>
      </c>
      <c r="B44" s="19"/>
      <c r="C44" s="19"/>
      <c r="D44" s="19" t="s">
        <v>107</v>
      </c>
      <c r="E44" s="18" t="s">
        <v>108</v>
      </c>
      <c r="F44" s="20">
        <v>1172100</v>
      </c>
      <c r="G44" s="20">
        <v>-21300.2</v>
      </c>
      <c r="H44" s="20">
        <f t="shared" si="0"/>
        <v>1150799.8</v>
      </c>
      <c r="I44" s="20">
        <v>1278600</v>
      </c>
      <c r="J44" s="20">
        <v>-23516.7</v>
      </c>
      <c r="K44" s="20">
        <v>1255083.3</v>
      </c>
      <c r="L44" s="20">
        <v>0</v>
      </c>
      <c r="M44" s="20">
        <v>0</v>
      </c>
      <c r="N44" s="20">
        <v>0</v>
      </c>
      <c r="O44" s="21" t="s">
        <v>109</v>
      </c>
    </row>
    <row r="45" spans="1:15" ht="38.25" x14ac:dyDescent="0.2">
      <c r="A45" s="18" t="s">
        <v>110</v>
      </c>
      <c r="B45" s="19"/>
      <c r="C45" s="19"/>
      <c r="D45" s="19" t="s">
        <v>111</v>
      </c>
      <c r="E45" s="18" t="s">
        <v>112</v>
      </c>
      <c r="F45" s="20">
        <v>426779.7</v>
      </c>
      <c r="G45" s="20">
        <v>21400.2</v>
      </c>
      <c r="H45" s="20">
        <f t="shared" si="0"/>
        <v>448179.9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1" t="s">
        <v>109</v>
      </c>
    </row>
    <row r="46" spans="1:15" ht="25.5" x14ac:dyDescent="0.2">
      <c r="A46" s="13" t="s">
        <v>55</v>
      </c>
      <c r="B46" s="4" t="s">
        <v>15</v>
      </c>
      <c r="C46" s="4" t="s">
        <v>15</v>
      </c>
      <c r="D46" s="4" t="s">
        <v>15</v>
      </c>
      <c r="E46" s="13"/>
      <c r="F46" s="14">
        <v>953118.37</v>
      </c>
      <c r="G46" s="14">
        <v>251075.51</v>
      </c>
      <c r="H46" s="14">
        <f t="shared" si="0"/>
        <v>1204193.8799999999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3"/>
    </row>
    <row r="47" spans="1:15" ht="51" x14ac:dyDescent="0.2">
      <c r="A47" s="15" t="s">
        <v>56</v>
      </c>
      <c r="B47" s="16" t="s">
        <v>57</v>
      </c>
      <c r="C47" s="16" t="s">
        <v>22</v>
      </c>
      <c r="D47" s="16" t="s">
        <v>15</v>
      </c>
      <c r="E47" s="15"/>
      <c r="F47" s="17">
        <v>0</v>
      </c>
      <c r="G47" s="17">
        <v>251075.51</v>
      </c>
      <c r="H47" s="17">
        <f t="shared" si="0"/>
        <v>251075.51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5"/>
    </row>
    <row r="48" spans="1:15" ht="38.25" x14ac:dyDescent="0.2">
      <c r="A48" s="18" t="s">
        <v>113</v>
      </c>
      <c r="B48" s="19"/>
      <c r="C48" s="19"/>
      <c r="D48" s="19" t="s">
        <v>114</v>
      </c>
      <c r="E48" s="18" t="s">
        <v>50</v>
      </c>
      <c r="F48" s="20">
        <v>0</v>
      </c>
      <c r="G48" s="20">
        <v>251075.51</v>
      </c>
      <c r="H48" s="20">
        <f t="shared" si="0"/>
        <v>251075.51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1" t="s">
        <v>109</v>
      </c>
    </row>
    <row r="49" spans="1:15" x14ac:dyDescent="0.2">
      <c r="A49" s="10" t="s">
        <v>115</v>
      </c>
      <c r="B49" s="11" t="s">
        <v>15</v>
      </c>
      <c r="C49" s="11" t="s">
        <v>15</v>
      </c>
      <c r="D49" s="11" t="s">
        <v>15</v>
      </c>
      <c r="E49" s="10"/>
      <c r="F49" s="12">
        <v>993656217.87</v>
      </c>
      <c r="G49" s="12">
        <v>0</v>
      </c>
      <c r="H49" s="12">
        <v>993656217.87</v>
      </c>
      <c r="I49" s="12">
        <v>1042551052.08</v>
      </c>
      <c r="J49" s="12">
        <v>-171788812.63999999</v>
      </c>
      <c r="K49" s="12">
        <v>870762239.44000006</v>
      </c>
      <c r="L49" s="12">
        <v>346500000</v>
      </c>
      <c r="M49" s="12">
        <v>0</v>
      </c>
      <c r="N49" s="12">
        <v>346500000</v>
      </c>
      <c r="O49" s="10"/>
    </row>
    <row r="50" spans="1:15" x14ac:dyDescent="0.2">
      <c r="A50" s="13" t="s">
        <v>116</v>
      </c>
      <c r="B50" s="4" t="s">
        <v>15</v>
      </c>
      <c r="C50" s="4" t="s">
        <v>15</v>
      </c>
      <c r="D50" s="4" t="s">
        <v>15</v>
      </c>
      <c r="E50" s="13"/>
      <c r="F50" s="14">
        <v>993656217.87</v>
      </c>
      <c r="G50" s="14">
        <v>0</v>
      </c>
      <c r="H50" s="14">
        <v>993656217.87</v>
      </c>
      <c r="I50" s="14">
        <v>1042551052.08</v>
      </c>
      <c r="J50" s="14">
        <v>-171788812.63999999</v>
      </c>
      <c r="K50" s="14">
        <v>870762239.44000006</v>
      </c>
      <c r="L50" s="14">
        <v>346500000</v>
      </c>
      <c r="M50" s="14">
        <v>0</v>
      </c>
      <c r="N50" s="14">
        <v>346500000</v>
      </c>
      <c r="O50" s="13"/>
    </row>
    <row r="51" spans="1:15" x14ac:dyDescent="0.2">
      <c r="A51" s="15" t="s">
        <v>117</v>
      </c>
      <c r="B51" s="16" t="s">
        <v>118</v>
      </c>
      <c r="C51" s="16" t="s">
        <v>22</v>
      </c>
      <c r="D51" s="16" t="s">
        <v>15</v>
      </c>
      <c r="E51" s="15"/>
      <c r="F51" s="17">
        <v>993656217.87</v>
      </c>
      <c r="G51" s="17">
        <v>0</v>
      </c>
      <c r="H51" s="17">
        <v>993656217.87</v>
      </c>
      <c r="I51" s="17">
        <v>1042551052.08</v>
      </c>
      <c r="J51" s="17">
        <v>-171788812.63999999</v>
      </c>
      <c r="K51" s="17">
        <v>870762239.44000006</v>
      </c>
      <c r="L51" s="17">
        <v>346500000</v>
      </c>
      <c r="M51" s="17">
        <v>0</v>
      </c>
      <c r="N51" s="17">
        <v>346500000</v>
      </c>
      <c r="O51" s="15"/>
    </row>
    <row r="52" spans="1:15" ht="38.25" x14ac:dyDescent="0.2">
      <c r="A52" s="18" t="s">
        <v>119</v>
      </c>
      <c r="B52" s="19"/>
      <c r="C52" s="19"/>
      <c r="D52" s="19" t="s">
        <v>120</v>
      </c>
      <c r="E52" s="18" t="s">
        <v>97</v>
      </c>
      <c r="F52" s="20">
        <v>78872008.230000004</v>
      </c>
      <c r="G52" s="20">
        <v>-283400.15000000002</v>
      </c>
      <c r="H52" s="20">
        <v>78588608.079999998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18" t="s">
        <v>121</v>
      </c>
    </row>
    <row r="53" spans="1:15" ht="25.5" x14ac:dyDescent="0.2">
      <c r="A53" s="18" t="s">
        <v>122</v>
      </c>
      <c r="B53" s="19"/>
      <c r="C53" s="19"/>
      <c r="D53" s="19" t="s">
        <v>123</v>
      </c>
      <c r="E53" s="18" t="s">
        <v>97</v>
      </c>
      <c r="F53" s="20">
        <v>302303597.63999999</v>
      </c>
      <c r="G53" s="20">
        <v>-53357551.490000002</v>
      </c>
      <c r="H53" s="20">
        <v>248946046.15000001</v>
      </c>
      <c r="I53" s="20">
        <v>302303597.63999999</v>
      </c>
      <c r="J53" s="20">
        <v>-102139987.64</v>
      </c>
      <c r="K53" s="20">
        <v>200163610</v>
      </c>
      <c r="L53" s="20">
        <v>0</v>
      </c>
      <c r="M53" s="20">
        <v>0</v>
      </c>
      <c r="N53" s="20">
        <v>0</v>
      </c>
      <c r="O53" s="18" t="s">
        <v>124</v>
      </c>
    </row>
    <row r="54" spans="1:15" ht="25.5" x14ac:dyDescent="0.2">
      <c r="A54" s="18" t="s">
        <v>125</v>
      </c>
      <c r="B54" s="19"/>
      <c r="C54" s="19"/>
      <c r="D54" s="19" t="s">
        <v>126</v>
      </c>
      <c r="E54" s="18" t="s">
        <v>97</v>
      </c>
      <c r="F54" s="20">
        <v>252196206.93000001</v>
      </c>
      <c r="G54" s="20">
        <v>53640951.640000001</v>
      </c>
      <c r="H54" s="20">
        <v>305837158.56999999</v>
      </c>
      <c r="I54" s="20">
        <v>234986980</v>
      </c>
      <c r="J54" s="20">
        <v>-69648825</v>
      </c>
      <c r="K54" s="20">
        <v>165338155</v>
      </c>
      <c r="L54" s="20">
        <v>0</v>
      </c>
      <c r="M54" s="20">
        <v>0</v>
      </c>
      <c r="N54" s="20">
        <v>0</v>
      </c>
      <c r="O54" s="18" t="s">
        <v>127</v>
      </c>
    </row>
    <row r="55" spans="1:15" ht="25.5" x14ac:dyDescent="0.2">
      <c r="A55" s="10" t="s">
        <v>128</v>
      </c>
      <c r="B55" s="11" t="s">
        <v>15</v>
      </c>
      <c r="C55" s="11" t="s">
        <v>15</v>
      </c>
      <c r="D55" s="11" t="s">
        <v>15</v>
      </c>
      <c r="E55" s="10"/>
      <c r="F55" s="12">
        <v>131234918.65000001</v>
      </c>
      <c r="G55" s="12">
        <v>-7454737.5099999998</v>
      </c>
      <c r="H55" s="12">
        <v>123780181.14</v>
      </c>
      <c r="I55" s="12">
        <v>245925260.90000001</v>
      </c>
      <c r="J55" s="12">
        <v>-2392634</v>
      </c>
      <c r="K55" s="12">
        <v>243532626.90000001</v>
      </c>
      <c r="L55" s="12">
        <v>0</v>
      </c>
      <c r="M55" s="12">
        <v>0</v>
      </c>
      <c r="N55" s="12">
        <v>0</v>
      </c>
      <c r="O55" s="10"/>
    </row>
    <row r="56" spans="1:15" x14ac:dyDescent="0.2">
      <c r="A56" s="13" t="s">
        <v>129</v>
      </c>
      <c r="B56" s="4" t="s">
        <v>15</v>
      </c>
      <c r="C56" s="4" t="s">
        <v>15</v>
      </c>
      <c r="D56" s="4" t="s">
        <v>15</v>
      </c>
      <c r="E56" s="13"/>
      <c r="F56" s="14">
        <v>131234918.65000001</v>
      </c>
      <c r="G56" s="14">
        <v>-7454737.5099999998</v>
      </c>
      <c r="H56" s="14">
        <v>123780181.14</v>
      </c>
      <c r="I56" s="14">
        <v>245925260.90000001</v>
      </c>
      <c r="J56" s="14">
        <v>-2392634</v>
      </c>
      <c r="K56" s="14">
        <v>243532626.90000001</v>
      </c>
      <c r="L56" s="14">
        <v>0</v>
      </c>
      <c r="M56" s="14">
        <v>0</v>
      </c>
      <c r="N56" s="14">
        <v>0</v>
      </c>
      <c r="O56" s="13"/>
    </row>
    <row r="57" spans="1:15" ht="25.5" x14ac:dyDescent="0.2">
      <c r="A57" s="15" t="s">
        <v>130</v>
      </c>
      <c r="B57" s="16" t="s">
        <v>131</v>
      </c>
      <c r="C57" s="16" t="s">
        <v>22</v>
      </c>
      <c r="D57" s="16" t="s">
        <v>15</v>
      </c>
      <c r="E57" s="15"/>
      <c r="F57" s="17">
        <v>86400118.650000006</v>
      </c>
      <c r="G57" s="17">
        <v>-7454737.5099999998</v>
      </c>
      <c r="H57" s="17">
        <v>78945381.140000001</v>
      </c>
      <c r="I57" s="17">
        <v>61700340.899999999</v>
      </c>
      <c r="J57" s="17">
        <v>-2392634</v>
      </c>
      <c r="K57" s="17">
        <v>59307706.899999999</v>
      </c>
      <c r="L57" s="17">
        <v>0</v>
      </c>
      <c r="M57" s="17">
        <v>0</v>
      </c>
      <c r="N57" s="17">
        <v>0</v>
      </c>
      <c r="O57" s="15"/>
    </row>
    <row r="58" spans="1:15" ht="25.5" x14ac:dyDescent="0.2">
      <c r="A58" s="18" t="s">
        <v>132</v>
      </c>
      <c r="B58" s="19"/>
      <c r="C58" s="19"/>
      <c r="D58" s="19" t="s">
        <v>133</v>
      </c>
      <c r="E58" s="18" t="s">
        <v>134</v>
      </c>
      <c r="F58" s="20">
        <v>14681600</v>
      </c>
      <c r="G58" s="20">
        <v>-5062103.5</v>
      </c>
      <c r="H58" s="20">
        <v>9619496.5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18" t="s">
        <v>94</v>
      </c>
    </row>
    <row r="59" spans="1:15" ht="25.5" x14ac:dyDescent="0.2">
      <c r="A59" s="18" t="s">
        <v>135</v>
      </c>
      <c r="B59" s="19"/>
      <c r="C59" s="19"/>
      <c r="D59" s="19" t="s">
        <v>136</v>
      </c>
      <c r="E59" s="18" t="s">
        <v>108</v>
      </c>
      <c r="F59" s="20">
        <v>24718085</v>
      </c>
      <c r="G59" s="20">
        <v>-2392634.0099999998</v>
      </c>
      <c r="H59" s="20">
        <v>22325450.989999998</v>
      </c>
      <c r="I59" s="20">
        <v>24718085</v>
      </c>
      <c r="J59" s="20">
        <v>-2392634</v>
      </c>
      <c r="K59" s="20">
        <v>22325451</v>
      </c>
      <c r="L59" s="20">
        <v>0</v>
      </c>
      <c r="M59" s="20">
        <v>0</v>
      </c>
      <c r="N59" s="20">
        <v>0</v>
      </c>
      <c r="O59" s="18" t="s">
        <v>94</v>
      </c>
    </row>
    <row r="60" spans="1:15" ht="12.75" customHeight="1" x14ac:dyDescent="0.2">
      <c r="A60" s="2" t="s">
        <v>137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x14ac:dyDescent="0.2">
      <c r="A61" s="10" t="s">
        <v>138</v>
      </c>
      <c r="B61" s="11" t="s">
        <v>15</v>
      </c>
      <c r="C61" s="11" t="s">
        <v>15</v>
      </c>
      <c r="D61" s="11" t="s">
        <v>15</v>
      </c>
      <c r="E61" s="10"/>
      <c r="F61" s="12">
        <v>4109126833.96</v>
      </c>
      <c r="G61" s="12">
        <f>G62+G66</f>
        <v>-515795605.13999999</v>
      </c>
      <c r="H61" s="12">
        <f>F61+G61</f>
        <v>3593331228.8200002</v>
      </c>
      <c r="I61" s="12">
        <v>3583600354.0799999</v>
      </c>
      <c r="J61" s="12">
        <f>J62+J66</f>
        <v>456160598.69</v>
      </c>
      <c r="K61" s="12">
        <f>I61+J61</f>
        <v>4039760952.77</v>
      </c>
      <c r="L61" s="12">
        <v>4241421280.8600001</v>
      </c>
      <c r="M61" s="12">
        <v>0</v>
      </c>
      <c r="N61" s="12">
        <v>4241421280.8600001</v>
      </c>
      <c r="O61" s="10"/>
    </row>
    <row r="62" spans="1:15" ht="25.5" x14ac:dyDescent="0.2">
      <c r="A62" s="13" t="s">
        <v>82</v>
      </c>
      <c r="B62" s="4" t="s">
        <v>15</v>
      </c>
      <c r="C62" s="4" t="s">
        <v>15</v>
      </c>
      <c r="D62" s="4" t="s">
        <v>15</v>
      </c>
      <c r="E62" s="13"/>
      <c r="F62" s="14">
        <v>0</v>
      </c>
      <c r="G62" s="14">
        <f>G63</f>
        <v>208324832.72</v>
      </c>
      <c r="H62" s="14">
        <f>F62+G62</f>
        <v>208324832.72</v>
      </c>
      <c r="I62" s="14">
        <v>0</v>
      </c>
      <c r="J62" s="14">
        <f>J63</f>
        <v>254933643.47</v>
      </c>
      <c r="K62" s="14">
        <f>I62+J62</f>
        <v>254933643.47</v>
      </c>
      <c r="L62" s="14">
        <v>0</v>
      </c>
      <c r="M62" s="14">
        <v>0</v>
      </c>
      <c r="N62" s="14">
        <v>0</v>
      </c>
      <c r="O62" s="13"/>
    </row>
    <row r="63" spans="1:15" ht="51" x14ac:dyDescent="0.2">
      <c r="A63" s="15" t="s">
        <v>139</v>
      </c>
      <c r="B63" s="16" t="s">
        <v>140</v>
      </c>
      <c r="C63" s="16" t="s">
        <v>141</v>
      </c>
      <c r="D63" s="16" t="s">
        <v>15</v>
      </c>
      <c r="E63" s="15"/>
      <c r="F63" s="17">
        <v>0</v>
      </c>
      <c r="G63" s="17">
        <f>G64+G65</f>
        <v>208324832.72</v>
      </c>
      <c r="H63" s="17">
        <f>F63+G63</f>
        <v>208324832.72</v>
      </c>
      <c r="I63" s="17">
        <v>0</v>
      </c>
      <c r="J63" s="17">
        <f>J64+J65</f>
        <v>254933643.47</v>
      </c>
      <c r="K63" s="17">
        <f>I63+J63</f>
        <v>254933643.47</v>
      </c>
      <c r="L63" s="17">
        <v>0</v>
      </c>
      <c r="M63" s="17">
        <v>0</v>
      </c>
      <c r="N63" s="17">
        <v>0</v>
      </c>
      <c r="O63" s="15"/>
    </row>
    <row r="64" spans="1:15" ht="51" x14ac:dyDescent="0.2">
      <c r="A64" s="18" t="s">
        <v>142</v>
      </c>
      <c r="B64" s="19"/>
      <c r="C64" s="19"/>
      <c r="D64" s="19" t="s">
        <v>143</v>
      </c>
      <c r="E64" s="18" t="s">
        <v>36</v>
      </c>
      <c r="F64" s="20">
        <v>0</v>
      </c>
      <c r="G64" s="20">
        <v>12190887.060000001</v>
      </c>
      <c r="H64" s="20">
        <f>F64+G64</f>
        <v>12190887.060000001</v>
      </c>
      <c r="I64" s="20">
        <v>0</v>
      </c>
      <c r="J64" s="20">
        <v>20543073.050000001</v>
      </c>
      <c r="K64" s="20">
        <f>I64+J64</f>
        <v>20543073.050000001</v>
      </c>
      <c r="L64" s="20">
        <v>0</v>
      </c>
      <c r="M64" s="20">
        <v>0</v>
      </c>
      <c r="N64" s="20">
        <v>0</v>
      </c>
      <c r="O64" s="18" t="s">
        <v>144</v>
      </c>
    </row>
    <row r="65" spans="1:15" ht="51" x14ac:dyDescent="0.2">
      <c r="A65" s="18" t="s">
        <v>145</v>
      </c>
      <c r="B65" s="19"/>
      <c r="C65" s="19"/>
      <c r="D65" s="19" t="s">
        <v>146</v>
      </c>
      <c r="E65" s="18" t="s">
        <v>36</v>
      </c>
      <c r="F65" s="20">
        <v>0</v>
      </c>
      <c r="G65" s="25">
        <v>196133945.66</v>
      </c>
      <c r="H65" s="25">
        <f>F65+G65</f>
        <v>196133945.66</v>
      </c>
      <c r="I65" s="25">
        <v>0</v>
      </c>
      <c r="J65" s="25">
        <v>234390570.41999999</v>
      </c>
      <c r="K65" s="20">
        <f>I65+J65</f>
        <v>234390570.41999999</v>
      </c>
      <c r="L65" s="20">
        <v>0</v>
      </c>
      <c r="M65" s="20">
        <v>0</v>
      </c>
      <c r="N65" s="20">
        <v>0</v>
      </c>
      <c r="O65" s="18" t="s">
        <v>144</v>
      </c>
    </row>
    <row r="66" spans="1:15" x14ac:dyDescent="0.2">
      <c r="A66" s="13" t="s">
        <v>147</v>
      </c>
      <c r="B66" s="4" t="s">
        <v>15</v>
      </c>
      <c r="C66" s="4" t="s">
        <v>15</v>
      </c>
      <c r="D66" s="4" t="s">
        <v>15</v>
      </c>
      <c r="E66" s="13"/>
      <c r="F66" s="14">
        <v>3995450649.2600002</v>
      </c>
      <c r="G66" s="14">
        <v>-724120437.86000001</v>
      </c>
      <c r="H66" s="14">
        <v>3271330211.4000001</v>
      </c>
      <c r="I66" s="14">
        <v>3579200354.0799999</v>
      </c>
      <c r="J66" s="14">
        <v>201226955.22</v>
      </c>
      <c r="K66" s="14">
        <v>3780427309.3000002</v>
      </c>
      <c r="L66" s="14">
        <v>4241421280.8600001</v>
      </c>
      <c r="M66" s="14">
        <v>0</v>
      </c>
      <c r="N66" s="14">
        <v>4241421280.8600001</v>
      </c>
      <c r="O66" s="13"/>
    </row>
    <row r="67" spans="1:15" ht="38.25" x14ac:dyDescent="0.2">
      <c r="A67" s="15" t="s">
        <v>148</v>
      </c>
      <c r="B67" s="16" t="s">
        <v>149</v>
      </c>
      <c r="C67" s="16" t="s">
        <v>141</v>
      </c>
      <c r="D67" s="16" t="s">
        <v>15</v>
      </c>
      <c r="E67" s="15"/>
      <c r="F67" s="17">
        <v>2578677806.5500002</v>
      </c>
      <c r="G67" s="17">
        <v>-690972459.10000002</v>
      </c>
      <c r="H67" s="17">
        <v>1887705347.45</v>
      </c>
      <c r="I67" s="17">
        <v>2720079012.4299998</v>
      </c>
      <c r="J67" s="17">
        <v>125393513.98999999</v>
      </c>
      <c r="K67" s="17">
        <v>2845472526.4200001</v>
      </c>
      <c r="L67" s="17">
        <v>3759299939.21</v>
      </c>
      <c r="M67" s="17">
        <v>0</v>
      </c>
      <c r="N67" s="17">
        <v>3759299939.21</v>
      </c>
      <c r="O67" s="15"/>
    </row>
    <row r="68" spans="1:15" ht="25.5" x14ac:dyDescent="0.2">
      <c r="A68" s="18" t="s">
        <v>150</v>
      </c>
      <c r="B68" s="19"/>
      <c r="C68" s="19"/>
      <c r="D68" s="19" t="s">
        <v>151</v>
      </c>
      <c r="E68" s="18" t="s">
        <v>36</v>
      </c>
      <c r="F68" s="20">
        <v>645541910.13999999</v>
      </c>
      <c r="G68" s="20">
        <v>-237186982.02000001</v>
      </c>
      <c r="H68" s="20">
        <v>408354928.12</v>
      </c>
      <c r="I68" s="20">
        <v>307852300</v>
      </c>
      <c r="J68" s="20">
        <v>237186982.02000001</v>
      </c>
      <c r="K68" s="20">
        <v>545039282.01999998</v>
      </c>
      <c r="L68" s="20">
        <v>0</v>
      </c>
      <c r="M68" s="20">
        <v>0</v>
      </c>
      <c r="N68" s="20">
        <v>0</v>
      </c>
      <c r="O68" s="18" t="s">
        <v>152</v>
      </c>
    </row>
    <row r="69" spans="1:15" ht="25.5" x14ac:dyDescent="0.2">
      <c r="A69" s="18" t="s">
        <v>153</v>
      </c>
      <c r="B69" s="19"/>
      <c r="C69" s="19"/>
      <c r="D69" s="19" t="s">
        <v>154</v>
      </c>
      <c r="E69" s="18" t="s">
        <v>36</v>
      </c>
      <c r="F69" s="20">
        <v>90557418.700000003</v>
      </c>
      <c r="G69" s="20">
        <v>-63853538.409999996</v>
      </c>
      <c r="H69" s="20">
        <v>26703880.289999999</v>
      </c>
      <c r="I69" s="20">
        <v>167454930</v>
      </c>
      <c r="J69" s="20">
        <v>63853538.409999996</v>
      </c>
      <c r="K69" s="20">
        <v>231308468.41</v>
      </c>
      <c r="L69" s="20">
        <v>0</v>
      </c>
      <c r="M69" s="20">
        <v>0</v>
      </c>
      <c r="N69" s="20">
        <v>0</v>
      </c>
      <c r="O69" s="18" t="s">
        <v>152</v>
      </c>
    </row>
    <row r="70" spans="1:15" ht="25.5" x14ac:dyDescent="0.2">
      <c r="A70" s="18" t="s">
        <v>155</v>
      </c>
      <c r="B70" s="19"/>
      <c r="C70" s="19"/>
      <c r="D70" s="19" t="s">
        <v>156</v>
      </c>
      <c r="E70" s="18" t="s">
        <v>36</v>
      </c>
      <c r="F70" s="20">
        <v>321517329.62</v>
      </c>
      <c r="G70" s="20">
        <v>-79699104.5</v>
      </c>
      <c r="H70" s="20">
        <v>241818225.12</v>
      </c>
      <c r="I70" s="20">
        <v>0</v>
      </c>
      <c r="J70" s="20">
        <v>80000000</v>
      </c>
      <c r="K70" s="20">
        <v>80000000</v>
      </c>
      <c r="L70" s="20">
        <v>0</v>
      </c>
      <c r="M70" s="20">
        <v>0</v>
      </c>
      <c r="N70" s="20">
        <v>0</v>
      </c>
      <c r="O70" s="18" t="s">
        <v>157</v>
      </c>
    </row>
    <row r="71" spans="1:15" ht="25.5" x14ac:dyDescent="0.2">
      <c r="A71" s="18" t="s">
        <v>158</v>
      </c>
      <c r="B71" s="19"/>
      <c r="C71" s="19"/>
      <c r="D71" s="19" t="s">
        <v>159</v>
      </c>
      <c r="E71" s="18" t="s">
        <v>36</v>
      </c>
      <c r="F71" s="20">
        <v>11203703.300000001</v>
      </c>
      <c r="G71" s="20">
        <v>-11203703.300000001</v>
      </c>
      <c r="H71" s="20">
        <v>0</v>
      </c>
      <c r="I71" s="20">
        <v>0</v>
      </c>
      <c r="J71" s="20">
        <v>11203703.300000001</v>
      </c>
      <c r="K71" s="20">
        <v>11203703.300000001</v>
      </c>
      <c r="L71" s="20">
        <v>0</v>
      </c>
      <c r="M71" s="20">
        <v>0</v>
      </c>
      <c r="N71" s="20">
        <v>0</v>
      </c>
      <c r="O71" s="21" t="s">
        <v>26</v>
      </c>
    </row>
    <row r="72" spans="1:15" ht="51" x14ac:dyDescent="0.2">
      <c r="A72" s="18" t="s">
        <v>160</v>
      </c>
      <c r="B72" s="19"/>
      <c r="C72" s="19"/>
      <c r="D72" s="19" t="s">
        <v>161</v>
      </c>
      <c r="E72" s="18" t="s">
        <v>36</v>
      </c>
      <c r="F72" s="20">
        <v>130094831.20999999</v>
      </c>
      <c r="G72" s="20">
        <v>24127346.280000001</v>
      </c>
      <c r="H72" s="20">
        <v>154222177.49000001</v>
      </c>
      <c r="I72" s="20">
        <v>136231450</v>
      </c>
      <c r="J72" s="20">
        <v>-24127346.280000001</v>
      </c>
      <c r="K72" s="20">
        <v>112104103.72</v>
      </c>
      <c r="L72" s="20">
        <v>0</v>
      </c>
      <c r="M72" s="20">
        <v>0</v>
      </c>
      <c r="N72" s="20">
        <v>0</v>
      </c>
      <c r="O72" s="18" t="s">
        <v>162</v>
      </c>
    </row>
    <row r="73" spans="1:15" ht="25.5" x14ac:dyDescent="0.2">
      <c r="A73" s="18" t="s">
        <v>163</v>
      </c>
      <c r="B73" s="19"/>
      <c r="C73" s="19"/>
      <c r="D73" s="19" t="s">
        <v>164</v>
      </c>
      <c r="E73" s="18" t="s">
        <v>36</v>
      </c>
      <c r="F73" s="20">
        <v>132717466.38</v>
      </c>
      <c r="G73" s="20">
        <v>-12190887.060000001</v>
      </c>
      <c r="H73" s="20">
        <v>120526579.31999999</v>
      </c>
      <c r="I73" s="20">
        <v>294561723.92000002</v>
      </c>
      <c r="J73" s="20">
        <v>-20543073.050000001</v>
      </c>
      <c r="K73" s="20">
        <v>274018650.87</v>
      </c>
      <c r="L73" s="20">
        <v>0</v>
      </c>
      <c r="M73" s="20">
        <v>0</v>
      </c>
      <c r="N73" s="20">
        <v>0</v>
      </c>
      <c r="O73" s="18" t="s">
        <v>144</v>
      </c>
    </row>
    <row r="74" spans="1:15" ht="25.5" x14ac:dyDescent="0.2">
      <c r="A74" s="18" t="s">
        <v>165</v>
      </c>
      <c r="B74" s="19"/>
      <c r="C74" s="19"/>
      <c r="D74" s="19" t="s">
        <v>166</v>
      </c>
      <c r="E74" s="18" t="s">
        <v>36</v>
      </c>
      <c r="F74" s="20">
        <v>153983071.69999999</v>
      </c>
      <c r="G74" s="20">
        <v>-3603714.14</v>
      </c>
      <c r="H74" s="20">
        <v>150379357.56</v>
      </c>
      <c r="I74" s="20">
        <v>267956646.49000001</v>
      </c>
      <c r="J74" s="20">
        <v>0</v>
      </c>
      <c r="K74" s="20">
        <v>267956646.49000001</v>
      </c>
      <c r="L74" s="20">
        <v>281042880.07999998</v>
      </c>
      <c r="M74" s="20">
        <v>0</v>
      </c>
      <c r="N74" s="20">
        <v>281042880.07999998</v>
      </c>
      <c r="O74" s="18" t="s">
        <v>94</v>
      </c>
    </row>
    <row r="75" spans="1:15" ht="38.25" x14ac:dyDescent="0.2">
      <c r="A75" s="18" t="s">
        <v>167</v>
      </c>
      <c r="B75" s="19"/>
      <c r="C75" s="19"/>
      <c r="D75" s="19" t="s">
        <v>168</v>
      </c>
      <c r="E75" s="18" t="s">
        <v>36</v>
      </c>
      <c r="F75" s="20">
        <v>90244203.469999999</v>
      </c>
      <c r="G75" s="20">
        <v>-1647117.48</v>
      </c>
      <c r="H75" s="20">
        <v>88597085.989999995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18" t="s">
        <v>94</v>
      </c>
    </row>
    <row r="76" spans="1:15" ht="25.5" x14ac:dyDescent="0.2">
      <c r="A76" s="18" t="s">
        <v>169</v>
      </c>
      <c r="B76" s="19"/>
      <c r="C76" s="19"/>
      <c r="D76" s="19" t="s">
        <v>170</v>
      </c>
      <c r="E76" s="18" t="s">
        <v>36</v>
      </c>
      <c r="F76" s="20">
        <v>24655371.699999999</v>
      </c>
      <c r="G76" s="20">
        <v>0</v>
      </c>
      <c r="H76" s="20">
        <v>24655371.699999999</v>
      </c>
      <c r="I76" s="20">
        <v>647915282.73000002</v>
      </c>
      <c r="J76" s="20">
        <v>-140000000</v>
      </c>
      <c r="K76" s="20">
        <v>507915282.73000002</v>
      </c>
      <c r="L76" s="20">
        <v>1016377010.3099999</v>
      </c>
      <c r="M76" s="20">
        <v>0</v>
      </c>
      <c r="N76" s="20">
        <v>1016377010.3099999</v>
      </c>
      <c r="O76" s="18" t="s">
        <v>171</v>
      </c>
    </row>
    <row r="77" spans="1:15" ht="25.5" x14ac:dyDescent="0.2">
      <c r="A77" s="18" t="s">
        <v>172</v>
      </c>
      <c r="B77" s="19"/>
      <c r="C77" s="19"/>
      <c r="D77" s="19" t="s">
        <v>173</v>
      </c>
      <c r="E77" s="18" t="s">
        <v>36</v>
      </c>
      <c r="F77" s="20">
        <v>147216940</v>
      </c>
      <c r="G77" s="20">
        <v>-147216940</v>
      </c>
      <c r="H77" s="20">
        <v>0</v>
      </c>
      <c r="I77" s="20">
        <v>377665170.44</v>
      </c>
      <c r="J77" s="20">
        <v>-234390570.41999999</v>
      </c>
      <c r="K77" s="20">
        <v>143274600.02000001</v>
      </c>
      <c r="L77" s="20">
        <v>0</v>
      </c>
      <c r="M77" s="20">
        <v>0</v>
      </c>
      <c r="N77" s="20">
        <v>0</v>
      </c>
      <c r="O77" s="18" t="s">
        <v>144</v>
      </c>
    </row>
    <row r="78" spans="1:15" ht="25.5" x14ac:dyDescent="0.2">
      <c r="A78" s="18" t="s">
        <v>174</v>
      </c>
      <c r="B78" s="19"/>
      <c r="C78" s="19"/>
      <c r="D78" s="19" t="s">
        <v>175</v>
      </c>
      <c r="E78" s="18" t="s">
        <v>36</v>
      </c>
      <c r="F78" s="20">
        <v>38770640.240000002</v>
      </c>
      <c r="G78" s="20">
        <v>-17913797.84</v>
      </c>
      <c r="H78" s="20">
        <v>20856842.399999999</v>
      </c>
      <c r="I78" s="20">
        <v>0</v>
      </c>
      <c r="J78" s="20">
        <v>17913797.84</v>
      </c>
      <c r="K78" s="20">
        <v>17913797.84</v>
      </c>
      <c r="L78" s="20">
        <v>0</v>
      </c>
      <c r="M78" s="20">
        <v>0</v>
      </c>
      <c r="N78" s="20">
        <v>0</v>
      </c>
      <c r="O78" s="21" t="s">
        <v>26</v>
      </c>
    </row>
    <row r="79" spans="1:15" ht="25.5" x14ac:dyDescent="0.2">
      <c r="A79" s="18" t="s">
        <v>176</v>
      </c>
      <c r="B79" s="19"/>
      <c r="C79" s="19"/>
      <c r="D79" s="19" t="s">
        <v>177</v>
      </c>
      <c r="E79" s="18" t="s">
        <v>36</v>
      </c>
      <c r="F79" s="20">
        <v>24213557.699999999</v>
      </c>
      <c r="G79" s="20">
        <v>-7380870.8700000001</v>
      </c>
      <c r="H79" s="20">
        <v>16832686.829999998</v>
      </c>
      <c r="I79" s="20">
        <v>0</v>
      </c>
      <c r="J79" s="20">
        <v>7380870.8700000001</v>
      </c>
      <c r="K79" s="20">
        <v>7380870.8700000001</v>
      </c>
      <c r="L79" s="20">
        <v>0</v>
      </c>
      <c r="M79" s="20">
        <v>0</v>
      </c>
      <c r="N79" s="20">
        <v>0</v>
      </c>
      <c r="O79" s="21" t="s">
        <v>26</v>
      </c>
    </row>
    <row r="80" spans="1:15" ht="25.5" x14ac:dyDescent="0.2">
      <c r="A80" s="18" t="s">
        <v>178</v>
      </c>
      <c r="B80" s="19"/>
      <c r="C80" s="19"/>
      <c r="D80" s="19" t="s">
        <v>179</v>
      </c>
      <c r="E80" s="18" t="s">
        <v>36</v>
      </c>
      <c r="F80" s="20">
        <v>23456080.890000001</v>
      </c>
      <c r="G80" s="20">
        <v>-7829971.3600000003</v>
      </c>
      <c r="H80" s="20">
        <v>15626109.529999999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18" t="s">
        <v>180</v>
      </c>
    </row>
    <row r="81" spans="1:15" ht="25.5" x14ac:dyDescent="0.2">
      <c r="A81" s="18" t="s">
        <v>181</v>
      </c>
      <c r="B81" s="19"/>
      <c r="C81" s="19"/>
      <c r="D81" s="19" t="s">
        <v>182</v>
      </c>
      <c r="E81" s="18" t="s">
        <v>36</v>
      </c>
      <c r="F81" s="20">
        <v>90752326.430000007</v>
      </c>
      <c r="G81" s="20">
        <v>-3043017.88</v>
      </c>
      <c r="H81" s="20">
        <v>87709308.549999997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18" t="s">
        <v>94</v>
      </c>
    </row>
    <row r="82" spans="1:15" ht="25.5" x14ac:dyDescent="0.2">
      <c r="A82" s="18" t="s">
        <v>183</v>
      </c>
      <c r="B82" s="19"/>
      <c r="C82" s="19"/>
      <c r="D82" s="19" t="s">
        <v>184</v>
      </c>
      <c r="E82" s="18" t="s">
        <v>36</v>
      </c>
      <c r="F82" s="20">
        <v>0</v>
      </c>
      <c r="G82" s="20">
        <v>358104.5</v>
      </c>
      <c r="H82" s="20">
        <v>358104.5</v>
      </c>
      <c r="I82" s="20">
        <v>0</v>
      </c>
      <c r="J82" s="20">
        <v>0</v>
      </c>
      <c r="K82" s="20">
        <v>0</v>
      </c>
      <c r="L82" s="20">
        <v>157601390.47</v>
      </c>
      <c r="M82" s="20">
        <v>0</v>
      </c>
      <c r="N82" s="20">
        <v>157601390.47</v>
      </c>
      <c r="O82" s="18" t="s">
        <v>185</v>
      </c>
    </row>
    <row r="83" spans="1:15" ht="25.5" x14ac:dyDescent="0.2">
      <c r="A83" s="18" t="s">
        <v>186</v>
      </c>
      <c r="B83" s="19"/>
      <c r="C83" s="19"/>
      <c r="D83" s="19" t="s">
        <v>187</v>
      </c>
      <c r="E83" s="18" t="s">
        <v>36</v>
      </c>
      <c r="F83" s="20">
        <v>8190274.9500000002</v>
      </c>
      <c r="G83" s="20">
        <v>-7500000</v>
      </c>
      <c r="H83" s="20">
        <v>690274.95</v>
      </c>
      <c r="I83" s="20">
        <v>250928972.30000001</v>
      </c>
      <c r="J83" s="20">
        <v>-20000000</v>
      </c>
      <c r="K83" s="20">
        <v>230928972.30000001</v>
      </c>
      <c r="L83" s="20">
        <v>0</v>
      </c>
      <c r="M83" s="20">
        <v>0</v>
      </c>
      <c r="N83" s="20">
        <v>0</v>
      </c>
      <c r="O83" s="21" t="s">
        <v>188</v>
      </c>
    </row>
    <row r="84" spans="1:15" ht="25.5" x14ac:dyDescent="0.2">
      <c r="A84" s="18" t="s">
        <v>189</v>
      </c>
      <c r="B84" s="19"/>
      <c r="C84" s="19"/>
      <c r="D84" s="19" t="s">
        <v>190</v>
      </c>
      <c r="E84" s="18" t="s">
        <v>36</v>
      </c>
      <c r="F84" s="20">
        <v>107979907.63</v>
      </c>
      <c r="G84" s="20">
        <v>-80000000</v>
      </c>
      <c r="H84" s="20">
        <v>27979907.629999999</v>
      </c>
      <c r="I84" s="20">
        <v>0</v>
      </c>
      <c r="J84" s="20">
        <v>80000000</v>
      </c>
      <c r="K84" s="20">
        <v>80000000</v>
      </c>
      <c r="L84" s="20">
        <v>0</v>
      </c>
      <c r="M84" s="20">
        <v>0</v>
      </c>
      <c r="N84" s="20">
        <v>0</v>
      </c>
      <c r="O84" s="21" t="s">
        <v>26</v>
      </c>
    </row>
    <row r="85" spans="1:15" ht="25.5" x14ac:dyDescent="0.2">
      <c r="A85" s="18" t="s">
        <v>191</v>
      </c>
      <c r="B85" s="19"/>
      <c r="C85" s="19"/>
      <c r="D85" s="19" t="s">
        <v>192</v>
      </c>
      <c r="E85" s="18" t="s">
        <v>36</v>
      </c>
      <c r="F85" s="20">
        <v>4595068.22</v>
      </c>
      <c r="G85" s="20">
        <v>-4595068.22</v>
      </c>
      <c r="H85" s="20">
        <v>0</v>
      </c>
      <c r="I85" s="20">
        <v>0</v>
      </c>
      <c r="J85" s="20">
        <v>4595068.22</v>
      </c>
      <c r="K85" s="20">
        <v>4595068.22</v>
      </c>
      <c r="L85" s="20">
        <v>0</v>
      </c>
      <c r="M85" s="20">
        <v>0</v>
      </c>
      <c r="N85" s="20">
        <v>0</v>
      </c>
      <c r="O85" s="21" t="s">
        <v>26</v>
      </c>
    </row>
    <row r="86" spans="1:15" ht="25.5" x14ac:dyDescent="0.2">
      <c r="A86" s="18" t="s">
        <v>193</v>
      </c>
      <c r="B86" s="19"/>
      <c r="C86" s="19"/>
      <c r="D86" s="19" t="s">
        <v>194</v>
      </c>
      <c r="E86" s="18" t="s">
        <v>36</v>
      </c>
      <c r="F86" s="20">
        <v>9000000</v>
      </c>
      <c r="G86" s="20">
        <v>-9000000</v>
      </c>
      <c r="H86" s="20">
        <v>0</v>
      </c>
      <c r="I86" s="20">
        <v>0</v>
      </c>
      <c r="J86" s="20">
        <v>9000000</v>
      </c>
      <c r="K86" s="20">
        <v>9000000</v>
      </c>
      <c r="L86" s="20">
        <v>0</v>
      </c>
      <c r="M86" s="20">
        <v>0</v>
      </c>
      <c r="N86" s="20">
        <v>0</v>
      </c>
      <c r="O86" s="21" t="s">
        <v>26</v>
      </c>
    </row>
    <row r="87" spans="1:15" ht="25.5" x14ac:dyDescent="0.2">
      <c r="A87" s="18" t="s">
        <v>195</v>
      </c>
      <c r="B87" s="19"/>
      <c r="C87" s="19"/>
      <c r="D87" s="19" t="s">
        <v>196</v>
      </c>
      <c r="E87" s="18" t="s">
        <v>36</v>
      </c>
      <c r="F87" s="20">
        <v>4946629.2699999996</v>
      </c>
      <c r="G87" s="20">
        <v>-4946629.2699999996</v>
      </c>
      <c r="H87" s="20">
        <v>0</v>
      </c>
      <c r="I87" s="20">
        <v>10000000</v>
      </c>
      <c r="J87" s="20">
        <v>4946629.2699999996</v>
      </c>
      <c r="K87" s="20">
        <v>14946629.27</v>
      </c>
      <c r="L87" s="20">
        <v>0</v>
      </c>
      <c r="M87" s="20">
        <v>0</v>
      </c>
      <c r="N87" s="20">
        <v>0</v>
      </c>
      <c r="O87" s="21" t="s">
        <v>26</v>
      </c>
    </row>
    <row r="88" spans="1:15" ht="25.5" x14ac:dyDescent="0.2">
      <c r="A88" s="18" t="s">
        <v>197</v>
      </c>
      <c r="B88" s="19"/>
      <c r="C88" s="19"/>
      <c r="D88" s="19" t="s">
        <v>198</v>
      </c>
      <c r="E88" s="18" t="s">
        <v>36</v>
      </c>
      <c r="F88" s="20">
        <v>3314316.9</v>
      </c>
      <c r="G88" s="20">
        <v>100000</v>
      </c>
      <c r="H88" s="20">
        <v>3414316.9</v>
      </c>
      <c r="I88" s="20">
        <v>0</v>
      </c>
      <c r="J88" s="20">
        <v>24127346.280000001</v>
      </c>
      <c r="K88" s="20">
        <v>24127346.280000001</v>
      </c>
      <c r="L88" s="20">
        <v>0</v>
      </c>
      <c r="M88" s="20">
        <v>0</v>
      </c>
      <c r="N88" s="20">
        <v>0</v>
      </c>
      <c r="O88" s="18" t="s">
        <v>199</v>
      </c>
    </row>
    <row r="89" spans="1:15" ht="25.5" x14ac:dyDescent="0.2">
      <c r="A89" s="18" t="s">
        <v>200</v>
      </c>
      <c r="B89" s="19"/>
      <c r="C89" s="19"/>
      <c r="D89" s="19" t="s">
        <v>201</v>
      </c>
      <c r="E89" s="18" t="s">
        <v>36</v>
      </c>
      <c r="F89" s="20">
        <v>3175790</v>
      </c>
      <c r="G89" s="20">
        <v>-3175790</v>
      </c>
      <c r="H89" s="20">
        <v>0</v>
      </c>
      <c r="I89" s="20">
        <v>20250000</v>
      </c>
      <c r="J89" s="20">
        <v>3175790</v>
      </c>
      <c r="K89" s="20">
        <v>23425790</v>
      </c>
      <c r="L89" s="20">
        <v>200000000</v>
      </c>
      <c r="M89" s="20">
        <v>0</v>
      </c>
      <c r="N89" s="20">
        <v>200000000</v>
      </c>
      <c r="O89" s="21" t="s">
        <v>26</v>
      </c>
    </row>
    <row r="90" spans="1:15" ht="25.5" x14ac:dyDescent="0.2">
      <c r="A90" s="18" t="s">
        <v>202</v>
      </c>
      <c r="B90" s="19"/>
      <c r="C90" s="19"/>
      <c r="D90" s="19" t="s">
        <v>203</v>
      </c>
      <c r="E90" s="18" t="s">
        <v>36</v>
      </c>
      <c r="F90" s="20">
        <v>13570777.529999999</v>
      </c>
      <c r="G90" s="20">
        <v>-13570777.529999999</v>
      </c>
      <c r="H90" s="20">
        <v>0</v>
      </c>
      <c r="I90" s="20">
        <v>300000</v>
      </c>
      <c r="J90" s="20">
        <v>13570777.529999999</v>
      </c>
      <c r="K90" s="20">
        <v>13870777.529999999</v>
      </c>
      <c r="L90" s="20">
        <v>300000000</v>
      </c>
      <c r="M90" s="20">
        <v>0</v>
      </c>
      <c r="N90" s="20">
        <v>300000000</v>
      </c>
      <c r="O90" s="21" t="s">
        <v>26</v>
      </c>
    </row>
    <row r="91" spans="1:15" ht="25.5" x14ac:dyDescent="0.2">
      <c r="A91" s="18" t="s">
        <v>204</v>
      </c>
      <c r="B91" s="19"/>
      <c r="C91" s="19"/>
      <c r="D91" s="19" t="s">
        <v>205</v>
      </c>
      <c r="E91" s="18" t="s">
        <v>36</v>
      </c>
      <c r="F91" s="20">
        <v>0</v>
      </c>
      <c r="G91" s="20">
        <v>0</v>
      </c>
      <c r="H91" s="20">
        <v>0</v>
      </c>
      <c r="I91" s="20">
        <v>0</v>
      </c>
      <c r="J91" s="20">
        <v>7500000</v>
      </c>
      <c r="K91" s="20">
        <v>7500000</v>
      </c>
      <c r="L91" s="20">
        <v>0</v>
      </c>
      <c r="M91" s="20">
        <v>0</v>
      </c>
      <c r="N91" s="20">
        <v>0</v>
      </c>
      <c r="O91" s="18" t="s">
        <v>206</v>
      </c>
    </row>
    <row r="92" spans="1:15" ht="51" x14ac:dyDescent="0.2">
      <c r="A92" s="15" t="s">
        <v>207</v>
      </c>
      <c r="B92" s="16" t="s">
        <v>208</v>
      </c>
      <c r="C92" s="16" t="s">
        <v>141</v>
      </c>
      <c r="D92" s="16" t="s">
        <v>15</v>
      </c>
      <c r="E92" s="15"/>
      <c r="F92" s="17">
        <v>754620906.63999999</v>
      </c>
      <c r="G92" s="17">
        <v>-31607239.559999999</v>
      </c>
      <c r="H92" s="17">
        <v>723013667.08000004</v>
      </c>
      <c r="I92" s="17">
        <v>0</v>
      </c>
      <c r="J92" s="17">
        <v>20000000</v>
      </c>
      <c r="K92" s="17">
        <v>20000000</v>
      </c>
      <c r="L92" s="17">
        <v>0</v>
      </c>
      <c r="M92" s="17">
        <v>0</v>
      </c>
      <c r="N92" s="17">
        <v>0</v>
      </c>
      <c r="O92" s="18"/>
    </row>
    <row r="93" spans="1:15" ht="38.25" x14ac:dyDescent="0.2">
      <c r="A93" s="18" t="s">
        <v>209</v>
      </c>
      <c r="B93" s="19"/>
      <c r="C93" s="19"/>
      <c r="D93" s="19" t="s">
        <v>210</v>
      </c>
      <c r="E93" s="18" t="s">
        <v>36</v>
      </c>
      <c r="F93" s="20">
        <v>754620906.63999999</v>
      </c>
      <c r="G93" s="20">
        <v>-31607239.559999999</v>
      </c>
      <c r="H93" s="20">
        <v>723013667.08000004</v>
      </c>
      <c r="I93" s="20">
        <v>0</v>
      </c>
      <c r="J93" s="20">
        <v>20000000</v>
      </c>
      <c r="K93" s="20">
        <v>20000000</v>
      </c>
      <c r="L93" s="20">
        <v>0</v>
      </c>
      <c r="M93" s="20">
        <v>0</v>
      </c>
      <c r="N93" s="20">
        <v>0</v>
      </c>
      <c r="O93" s="21" t="s">
        <v>26</v>
      </c>
    </row>
    <row r="94" spans="1:15" ht="63.75" x14ac:dyDescent="0.2">
      <c r="A94" s="15" t="s">
        <v>211</v>
      </c>
      <c r="B94" s="16" t="s">
        <v>212</v>
      </c>
      <c r="C94" s="16" t="s">
        <v>22</v>
      </c>
      <c r="D94" s="16" t="s">
        <v>15</v>
      </c>
      <c r="E94" s="15"/>
      <c r="F94" s="17">
        <v>32620080</v>
      </c>
      <c r="G94" s="17">
        <v>-317323.11</v>
      </c>
      <c r="H94" s="17">
        <v>32302756.890000001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8"/>
    </row>
    <row r="95" spans="1:15" ht="25.5" x14ac:dyDescent="0.2">
      <c r="A95" s="18" t="s">
        <v>213</v>
      </c>
      <c r="B95" s="19"/>
      <c r="C95" s="19"/>
      <c r="D95" s="19" t="s">
        <v>214</v>
      </c>
      <c r="E95" s="18" t="s">
        <v>87</v>
      </c>
      <c r="F95" s="20">
        <v>17695080</v>
      </c>
      <c r="G95" s="20">
        <v>-170740.35</v>
      </c>
      <c r="H95" s="20">
        <v>17524339.649999999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18" t="s">
        <v>94</v>
      </c>
    </row>
    <row r="96" spans="1:15" ht="25.5" x14ac:dyDescent="0.2">
      <c r="A96" s="18" t="s">
        <v>215</v>
      </c>
      <c r="B96" s="19"/>
      <c r="C96" s="19"/>
      <c r="D96" s="19" t="s">
        <v>216</v>
      </c>
      <c r="E96" s="18" t="s">
        <v>87</v>
      </c>
      <c r="F96" s="20">
        <v>14925000</v>
      </c>
      <c r="G96" s="20">
        <v>-146582.76</v>
      </c>
      <c r="H96" s="20">
        <v>14778417.24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0</v>
      </c>
      <c r="O96" s="18" t="s">
        <v>94</v>
      </c>
    </row>
    <row r="97" spans="1:15" ht="38.25" x14ac:dyDescent="0.2">
      <c r="A97" s="15" t="s">
        <v>217</v>
      </c>
      <c r="B97" s="16" t="s">
        <v>218</v>
      </c>
      <c r="C97" s="16" t="s">
        <v>22</v>
      </c>
      <c r="D97" s="16" t="s">
        <v>15</v>
      </c>
      <c r="E97" s="15"/>
      <c r="F97" s="17">
        <v>318604503.69</v>
      </c>
      <c r="G97" s="17">
        <v>-1223416.0900000001</v>
      </c>
      <c r="H97" s="17">
        <v>317381087.60000002</v>
      </c>
      <c r="I97" s="17">
        <v>377000000</v>
      </c>
      <c r="J97" s="17">
        <v>55833441.229999997</v>
      </c>
      <c r="K97" s="17">
        <v>432833441.23000002</v>
      </c>
      <c r="L97" s="17">
        <v>0</v>
      </c>
      <c r="M97" s="17">
        <v>0</v>
      </c>
      <c r="N97" s="17">
        <v>0</v>
      </c>
      <c r="O97" s="18"/>
    </row>
    <row r="98" spans="1:15" ht="38.25" x14ac:dyDescent="0.2">
      <c r="A98" s="18" t="s">
        <v>219</v>
      </c>
      <c r="B98" s="19"/>
      <c r="C98" s="19"/>
      <c r="D98" s="19" t="s">
        <v>220</v>
      </c>
      <c r="E98" s="18" t="s">
        <v>42</v>
      </c>
      <c r="F98" s="20">
        <v>0</v>
      </c>
      <c r="G98" s="20">
        <v>60000000</v>
      </c>
      <c r="H98" s="20">
        <v>60000000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18" t="s">
        <v>221</v>
      </c>
    </row>
    <row r="99" spans="1:15" ht="25.5" x14ac:dyDescent="0.2">
      <c r="A99" s="18" t="s">
        <v>222</v>
      </c>
      <c r="B99" s="19"/>
      <c r="C99" s="19"/>
      <c r="D99" s="19" t="s">
        <v>223</v>
      </c>
      <c r="E99" s="18" t="s">
        <v>46</v>
      </c>
      <c r="F99" s="20">
        <v>47776383.270000003</v>
      </c>
      <c r="G99" s="20">
        <v>-47776383.270000003</v>
      </c>
      <c r="H99" s="20">
        <v>0</v>
      </c>
      <c r="I99" s="20">
        <v>0</v>
      </c>
      <c r="J99" s="20">
        <v>47776383.270000003</v>
      </c>
      <c r="K99" s="20">
        <v>47776383.270000003</v>
      </c>
      <c r="L99" s="20">
        <v>0</v>
      </c>
      <c r="M99" s="20">
        <v>0</v>
      </c>
      <c r="N99" s="20">
        <v>0</v>
      </c>
      <c r="O99" s="18" t="s">
        <v>26</v>
      </c>
    </row>
    <row r="100" spans="1:15" ht="25.5" x14ac:dyDescent="0.2">
      <c r="A100" s="18" t="s">
        <v>224</v>
      </c>
      <c r="B100" s="19"/>
      <c r="C100" s="19"/>
      <c r="D100" s="19" t="s">
        <v>225</v>
      </c>
      <c r="E100" s="18" t="s">
        <v>46</v>
      </c>
      <c r="F100" s="20">
        <v>8057057.96</v>
      </c>
      <c r="G100" s="20">
        <v>-8057057.96</v>
      </c>
      <c r="H100" s="20">
        <v>0</v>
      </c>
      <c r="I100" s="20">
        <v>207000000</v>
      </c>
      <c r="J100" s="20">
        <v>8057057.96</v>
      </c>
      <c r="K100" s="20">
        <v>215057057.96000001</v>
      </c>
      <c r="L100" s="20">
        <v>0</v>
      </c>
      <c r="M100" s="20">
        <v>0</v>
      </c>
      <c r="N100" s="20">
        <v>0</v>
      </c>
      <c r="O100" s="18" t="s">
        <v>26</v>
      </c>
    </row>
    <row r="101" spans="1:15" ht="51" x14ac:dyDescent="0.2">
      <c r="A101" s="18" t="s">
        <v>226</v>
      </c>
      <c r="B101" s="19"/>
      <c r="C101" s="19"/>
      <c r="D101" s="19" t="s">
        <v>227</v>
      </c>
      <c r="E101" s="18" t="s">
        <v>228</v>
      </c>
      <c r="F101" s="20">
        <v>55594697.399999999</v>
      </c>
      <c r="G101" s="20">
        <v>-4312828.32</v>
      </c>
      <c r="H101" s="20">
        <v>51281869.079999998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18" t="s">
        <v>94</v>
      </c>
    </row>
    <row r="102" spans="1:15" ht="38.25" x14ac:dyDescent="0.2">
      <c r="A102" s="18" t="s">
        <v>229</v>
      </c>
      <c r="B102" s="19"/>
      <c r="C102" s="19"/>
      <c r="D102" s="19" t="s">
        <v>230</v>
      </c>
      <c r="E102" s="18" t="s">
        <v>75</v>
      </c>
      <c r="F102" s="20">
        <v>6542804.1100000003</v>
      </c>
      <c r="G102" s="20">
        <v>-1077146.54</v>
      </c>
      <c r="H102" s="20">
        <v>5465657.5700000003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18" t="s">
        <v>94</v>
      </c>
    </row>
    <row r="103" spans="1:15" ht="12.75" customHeight="1" x14ac:dyDescent="0.2">
      <c r="A103" s="2" t="s">
        <v>231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x14ac:dyDescent="0.2">
      <c r="A104" s="10" t="s">
        <v>232</v>
      </c>
      <c r="B104" s="11" t="s">
        <v>15</v>
      </c>
      <c r="C104" s="11" t="s">
        <v>15</v>
      </c>
      <c r="D104" s="11" t="s">
        <v>15</v>
      </c>
      <c r="E104" s="10"/>
      <c r="F104" s="12">
        <v>4085505459.6399999</v>
      </c>
      <c r="G104" s="12">
        <f>G105+G112+G121+G125+G136+G146+G157+G164+G167</f>
        <v>-424779877.54999995</v>
      </c>
      <c r="H104" s="12">
        <f>F104+G104</f>
        <v>3660725582.0900002</v>
      </c>
      <c r="I104" s="12">
        <v>3902309721.71</v>
      </c>
      <c r="J104" s="12">
        <f>J105+J112+J121+J125+J136+J146+J157+J164+J167</f>
        <v>-367489573.88999993</v>
      </c>
      <c r="K104" s="12">
        <f>I104+J104</f>
        <v>3534820147.8200002</v>
      </c>
      <c r="L104" s="12">
        <v>319959351.58999997</v>
      </c>
      <c r="M104" s="12">
        <v>0</v>
      </c>
      <c r="N104" s="12">
        <v>319959351.58999997</v>
      </c>
      <c r="O104" s="10"/>
    </row>
    <row r="105" spans="1:15" x14ac:dyDescent="0.2">
      <c r="A105" s="13" t="s">
        <v>233</v>
      </c>
      <c r="B105" s="4" t="s">
        <v>15</v>
      </c>
      <c r="C105" s="4" t="s">
        <v>15</v>
      </c>
      <c r="D105" s="4" t="s">
        <v>15</v>
      </c>
      <c r="E105" s="13"/>
      <c r="F105" s="14">
        <v>428866501.06</v>
      </c>
      <c r="G105" s="14">
        <v>-48750000</v>
      </c>
      <c r="H105" s="14">
        <v>380116501.06</v>
      </c>
      <c r="I105" s="14">
        <v>262822659</v>
      </c>
      <c r="J105" s="14">
        <v>50450000</v>
      </c>
      <c r="K105" s="14">
        <v>313272659</v>
      </c>
      <c r="L105" s="14">
        <v>127055564</v>
      </c>
      <c r="M105" s="14">
        <v>0</v>
      </c>
      <c r="N105" s="14">
        <v>127055564</v>
      </c>
      <c r="O105" s="13"/>
    </row>
    <row r="106" spans="1:15" ht="25.5" x14ac:dyDescent="0.2">
      <c r="A106" s="15" t="s">
        <v>234</v>
      </c>
      <c r="B106" s="16" t="s">
        <v>235</v>
      </c>
      <c r="C106" s="16" t="s">
        <v>141</v>
      </c>
      <c r="D106" s="16" t="s">
        <v>15</v>
      </c>
      <c r="E106" s="15"/>
      <c r="F106" s="17">
        <v>64328550.210000001</v>
      </c>
      <c r="G106" s="17">
        <v>1700000</v>
      </c>
      <c r="H106" s="17">
        <v>66028550.210000001</v>
      </c>
      <c r="I106" s="17">
        <v>96016000</v>
      </c>
      <c r="J106" s="17">
        <v>0</v>
      </c>
      <c r="K106" s="17">
        <v>96016000</v>
      </c>
      <c r="L106" s="17">
        <v>92048000</v>
      </c>
      <c r="M106" s="17">
        <v>0</v>
      </c>
      <c r="N106" s="17">
        <v>92048000</v>
      </c>
      <c r="O106" s="15"/>
    </row>
    <row r="107" spans="1:15" ht="38.25" x14ac:dyDescent="0.2">
      <c r="A107" s="18" t="s">
        <v>236</v>
      </c>
      <c r="B107" s="19"/>
      <c r="C107" s="19"/>
      <c r="D107" s="19" t="s">
        <v>237</v>
      </c>
      <c r="E107" s="18" t="s">
        <v>36</v>
      </c>
      <c r="F107" s="20">
        <v>0</v>
      </c>
      <c r="G107" s="20">
        <v>1700000</v>
      </c>
      <c r="H107" s="20">
        <v>1700000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0</v>
      </c>
      <c r="O107" s="18" t="s">
        <v>238</v>
      </c>
    </row>
    <row r="108" spans="1:15" ht="25.5" x14ac:dyDescent="0.2">
      <c r="A108" s="15" t="s">
        <v>239</v>
      </c>
      <c r="B108" s="16" t="s">
        <v>240</v>
      </c>
      <c r="C108" s="16" t="s">
        <v>141</v>
      </c>
      <c r="D108" s="16" t="s">
        <v>15</v>
      </c>
      <c r="E108" s="15"/>
      <c r="F108" s="17">
        <v>364537950.85000002</v>
      </c>
      <c r="G108" s="17">
        <v>-50450000</v>
      </c>
      <c r="H108" s="17">
        <v>314087950.85000002</v>
      </c>
      <c r="I108" s="17">
        <v>166806659</v>
      </c>
      <c r="J108" s="17">
        <v>50450000</v>
      </c>
      <c r="K108" s="17">
        <v>217256659</v>
      </c>
      <c r="L108" s="17">
        <v>35007564</v>
      </c>
      <c r="M108" s="17">
        <v>0</v>
      </c>
      <c r="N108" s="17">
        <v>35007564</v>
      </c>
      <c r="O108" s="22"/>
    </row>
    <row r="109" spans="1:15" ht="38.25" x14ac:dyDescent="0.2">
      <c r="A109" s="18" t="s">
        <v>241</v>
      </c>
      <c r="B109" s="19"/>
      <c r="C109" s="19"/>
      <c r="D109" s="19" t="s">
        <v>242</v>
      </c>
      <c r="E109" s="18" t="s">
        <v>36</v>
      </c>
      <c r="F109" s="20">
        <v>16524574</v>
      </c>
      <c r="G109" s="20">
        <v>-15000000</v>
      </c>
      <c r="H109" s="20">
        <v>1524574</v>
      </c>
      <c r="I109" s="20">
        <v>9782000</v>
      </c>
      <c r="J109" s="20">
        <v>15000000</v>
      </c>
      <c r="K109" s="20">
        <v>24782000</v>
      </c>
      <c r="L109" s="20">
        <v>1469664</v>
      </c>
      <c r="M109" s="20">
        <v>0</v>
      </c>
      <c r="N109" s="20">
        <v>1469664</v>
      </c>
      <c r="O109" s="18" t="s">
        <v>26</v>
      </c>
    </row>
    <row r="110" spans="1:15" ht="38.25" x14ac:dyDescent="0.2">
      <c r="A110" s="18" t="s">
        <v>243</v>
      </c>
      <c r="B110" s="19"/>
      <c r="C110" s="19"/>
      <c r="D110" s="19" t="s">
        <v>244</v>
      </c>
      <c r="E110" s="18" t="s">
        <v>36</v>
      </c>
      <c r="F110" s="20">
        <v>32835270</v>
      </c>
      <c r="G110" s="20">
        <v>-13800000</v>
      </c>
      <c r="H110" s="20">
        <v>19035270</v>
      </c>
      <c r="I110" s="20">
        <v>3888000</v>
      </c>
      <c r="J110" s="20">
        <v>13800000</v>
      </c>
      <c r="K110" s="20">
        <v>17688000</v>
      </c>
      <c r="L110" s="20">
        <v>3888000</v>
      </c>
      <c r="M110" s="20">
        <v>0</v>
      </c>
      <c r="N110" s="20">
        <v>3888000</v>
      </c>
      <c r="O110" s="18" t="s">
        <v>26</v>
      </c>
    </row>
    <row r="111" spans="1:15" ht="25.5" x14ac:dyDescent="0.2">
      <c r="A111" s="18" t="s">
        <v>245</v>
      </c>
      <c r="B111" s="19"/>
      <c r="C111" s="19"/>
      <c r="D111" s="19" t="s">
        <v>246</v>
      </c>
      <c r="E111" s="18" t="s">
        <v>36</v>
      </c>
      <c r="F111" s="20">
        <v>41765702</v>
      </c>
      <c r="G111" s="20">
        <v>-21650000</v>
      </c>
      <c r="H111" s="20">
        <v>20115702</v>
      </c>
      <c r="I111" s="20">
        <v>13888000</v>
      </c>
      <c r="J111" s="20">
        <v>21650000</v>
      </c>
      <c r="K111" s="20">
        <v>35538000</v>
      </c>
      <c r="L111" s="20">
        <v>4860000</v>
      </c>
      <c r="M111" s="20">
        <v>0</v>
      </c>
      <c r="N111" s="20">
        <v>4860000</v>
      </c>
      <c r="O111" s="18" t="s">
        <v>26</v>
      </c>
    </row>
    <row r="112" spans="1:15" x14ac:dyDescent="0.2">
      <c r="A112" s="13" t="s">
        <v>19</v>
      </c>
      <c r="B112" s="4" t="s">
        <v>15</v>
      </c>
      <c r="C112" s="4" t="s">
        <v>15</v>
      </c>
      <c r="D112" s="4" t="s">
        <v>15</v>
      </c>
      <c r="E112" s="13"/>
      <c r="F112" s="14">
        <v>590106442.27999997</v>
      </c>
      <c r="G112" s="14">
        <f>G113+G115+G117+G119</f>
        <v>145600000</v>
      </c>
      <c r="H112" s="14">
        <f t="shared" ref="H112:H120" si="1">F112+G112</f>
        <v>735706442.27999997</v>
      </c>
      <c r="I112" s="14">
        <v>1020229274.8200001</v>
      </c>
      <c r="J112" s="14">
        <v>114400000</v>
      </c>
      <c r="K112" s="14">
        <v>1134629274.8199999</v>
      </c>
      <c r="L112" s="14">
        <v>143079753</v>
      </c>
      <c r="M112" s="14">
        <v>0</v>
      </c>
      <c r="N112" s="14">
        <v>143079753</v>
      </c>
      <c r="O112" s="22"/>
    </row>
    <row r="113" spans="1:15" ht="51" x14ac:dyDescent="0.2">
      <c r="A113" s="15" t="s">
        <v>247</v>
      </c>
      <c r="B113" s="16" t="s">
        <v>248</v>
      </c>
      <c r="C113" s="16" t="s">
        <v>22</v>
      </c>
      <c r="D113" s="16" t="s">
        <v>15</v>
      </c>
      <c r="E113" s="15"/>
      <c r="F113" s="17">
        <v>104394600</v>
      </c>
      <c r="G113" s="17">
        <f>G114</f>
        <v>-84400000</v>
      </c>
      <c r="H113" s="17">
        <f t="shared" si="1"/>
        <v>19994600</v>
      </c>
      <c r="I113" s="17">
        <v>195000000</v>
      </c>
      <c r="J113" s="17">
        <v>84400000</v>
      </c>
      <c r="K113" s="17">
        <v>279400000</v>
      </c>
      <c r="L113" s="17">
        <v>0</v>
      </c>
      <c r="M113" s="17">
        <v>0</v>
      </c>
      <c r="N113" s="17">
        <v>0</v>
      </c>
      <c r="O113" s="22"/>
    </row>
    <row r="114" spans="1:15" ht="25.5" x14ac:dyDescent="0.2">
      <c r="A114" s="18" t="s">
        <v>249</v>
      </c>
      <c r="B114" s="19"/>
      <c r="C114" s="19"/>
      <c r="D114" s="19" t="s">
        <v>250</v>
      </c>
      <c r="E114" s="18" t="s">
        <v>87</v>
      </c>
      <c r="F114" s="20">
        <v>104394600</v>
      </c>
      <c r="G114" s="20">
        <v>-84400000</v>
      </c>
      <c r="H114" s="20">
        <f t="shared" si="1"/>
        <v>19994600</v>
      </c>
      <c r="I114" s="20">
        <v>195000000</v>
      </c>
      <c r="J114" s="20">
        <v>84400000</v>
      </c>
      <c r="K114" s="20">
        <v>279400000</v>
      </c>
      <c r="L114" s="20">
        <v>0</v>
      </c>
      <c r="M114" s="20">
        <v>0</v>
      </c>
      <c r="N114" s="20">
        <v>0</v>
      </c>
      <c r="O114" s="18" t="s">
        <v>26</v>
      </c>
    </row>
    <row r="115" spans="1:15" ht="25.5" x14ac:dyDescent="0.2">
      <c r="A115" s="15" t="s">
        <v>251</v>
      </c>
      <c r="B115" s="16" t="s">
        <v>252</v>
      </c>
      <c r="C115" s="16" t="s">
        <v>22</v>
      </c>
      <c r="D115" s="16" t="s">
        <v>15</v>
      </c>
      <c r="E115" s="15"/>
      <c r="F115" s="17">
        <v>121533614.29000001</v>
      </c>
      <c r="G115" s="17">
        <f>G116</f>
        <v>-30000000</v>
      </c>
      <c r="H115" s="17">
        <f t="shared" si="1"/>
        <v>91533614.290000007</v>
      </c>
      <c r="I115" s="17">
        <v>119992999.2</v>
      </c>
      <c r="J115" s="17">
        <v>30000000</v>
      </c>
      <c r="K115" s="17">
        <v>149992999.19999999</v>
      </c>
      <c r="L115" s="17">
        <v>0</v>
      </c>
      <c r="M115" s="17">
        <v>0</v>
      </c>
      <c r="N115" s="17">
        <v>0</v>
      </c>
      <c r="O115" s="22"/>
    </row>
    <row r="116" spans="1:15" ht="38.25" x14ac:dyDescent="0.2">
      <c r="A116" s="18" t="s">
        <v>253</v>
      </c>
      <c r="B116" s="19"/>
      <c r="C116" s="19"/>
      <c r="D116" s="19" t="s">
        <v>254</v>
      </c>
      <c r="E116" s="18" t="s">
        <v>255</v>
      </c>
      <c r="F116" s="20">
        <v>121533614.29000001</v>
      </c>
      <c r="G116" s="20">
        <v>-30000000</v>
      </c>
      <c r="H116" s="20">
        <f t="shared" si="1"/>
        <v>91533614.290000007</v>
      </c>
      <c r="I116" s="20">
        <v>119992999.2</v>
      </c>
      <c r="J116" s="20">
        <v>30000000</v>
      </c>
      <c r="K116" s="20">
        <v>149992999.19999999</v>
      </c>
      <c r="L116" s="20">
        <v>0</v>
      </c>
      <c r="M116" s="20">
        <v>0</v>
      </c>
      <c r="N116" s="20">
        <v>0</v>
      </c>
      <c r="O116" s="18" t="s">
        <v>26</v>
      </c>
    </row>
    <row r="117" spans="1:15" x14ac:dyDescent="0.2">
      <c r="A117" s="15" t="s">
        <v>256</v>
      </c>
      <c r="B117" s="16" t="s">
        <v>257</v>
      </c>
      <c r="C117" s="16" t="s">
        <v>22</v>
      </c>
      <c r="D117" s="16" t="s">
        <v>15</v>
      </c>
      <c r="E117" s="15"/>
      <c r="F117" s="17">
        <v>122771838.43000001</v>
      </c>
      <c r="G117" s="17">
        <f>G118</f>
        <v>200000000</v>
      </c>
      <c r="H117" s="17">
        <f t="shared" si="1"/>
        <v>322771838.43000001</v>
      </c>
      <c r="I117" s="17">
        <v>498785567</v>
      </c>
      <c r="J117" s="17">
        <v>0</v>
      </c>
      <c r="K117" s="17">
        <v>498785567</v>
      </c>
      <c r="L117" s="17">
        <v>143079753</v>
      </c>
      <c r="M117" s="17">
        <v>0</v>
      </c>
      <c r="N117" s="17">
        <v>143079753</v>
      </c>
      <c r="O117" s="22"/>
    </row>
    <row r="118" spans="1:15" ht="25.5" x14ac:dyDescent="0.2">
      <c r="A118" s="18" t="s">
        <v>258</v>
      </c>
      <c r="B118" s="19"/>
      <c r="C118" s="19"/>
      <c r="D118" s="19" t="s">
        <v>259</v>
      </c>
      <c r="E118" s="18" t="s">
        <v>46</v>
      </c>
      <c r="F118" s="20">
        <v>79555053.269999996</v>
      </c>
      <c r="G118" s="24">
        <v>200000000</v>
      </c>
      <c r="H118" s="20">
        <f t="shared" si="1"/>
        <v>279555053.26999998</v>
      </c>
      <c r="I118" s="20">
        <v>407338214</v>
      </c>
      <c r="J118" s="20">
        <v>0</v>
      </c>
      <c r="K118" s="20">
        <v>407338214</v>
      </c>
      <c r="L118" s="20">
        <v>0</v>
      </c>
      <c r="M118" s="20">
        <v>0</v>
      </c>
      <c r="N118" s="20">
        <v>0</v>
      </c>
      <c r="O118" s="18" t="s">
        <v>260</v>
      </c>
    </row>
    <row r="119" spans="1:15" ht="38.25" x14ac:dyDescent="0.2">
      <c r="A119" s="15" t="s">
        <v>38</v>
      </c>
      <c r="B119" s="16" t="s">
        <v>39</v>
      </c>
      <c r="C119" s="16" t="s">
        <v>22</v>
      </c>
      <c r="D119" s="16" t="s">
        <v>15</v>
      </c>
      <c r="E119" s="15"/>
      <c r="F119" s="17">
        <v>231967333.83000001</v>
      </c>
      <c r="G119" s="17">
        <f>G120</f>
        <v>60000000</v>
      </c>
      <c r="H119" s="17">
        <f t="shared" si="1"/>
        <v>291967333.83000004</v>
      </c>
      <c r="I119" s="17">
        <v>206450708.62</v>
      </c>
      <c r="J119" s="17">
        <v>0</v>
      </c>
      <c r="K119" s="17">
        <v>206450708.62</v>
      </c>
      <c r="L119" s="17">
        <v>0</v>
      </c>
      <c r="M119" s="17">
        <v>0</v>
      </c>
      <c r="N119" s="17">
        <v>0</v>
      </c>
      <c r="O119" s="22"/>
    </row>
    <row r="120" spans="1:15" ht="25.5" x14ac:dyDescent="0.2">
      <c r="A120" s="18" t="s">
        <v>261</v>
      </c>
      <c r="B120" s="19"/>
      <c r="C120" s="19"/>
      <c r="D120" s="19" t="s">
        <v>262</v>
      </c>
      <c r="E120" s="18" t="s">
        <v>42</v>
      </c>
      <c r="F120" s="20">
        <v>231967333.83000001</v>
      </c>
      <c r="G120" s="24">
        <v>60000000</v>
      </c>
      <c r="H120" s="20">
        <f t="shared" si="1"/>
        <v>291967333.83000004</v>
      </c>
      <c r="I120" s="20">
        <v>206450708.62</v>
      </c>
      <c r="J120" s="20">
        <v>0</v>
      </c>
      <c r="K120" s="20">
        <v>206450708.62</v>
      </c>
      <c r="L120" s="20">
        <v>0</v>
      </c>
      <c r="M120" s="20">
        <v>0</v>
      </c>
      <c r="N120" s="20">
        <v>0</v>
      </c>
      <c r="O120" s="18" t="s">
        <v>260</v>
      </c>
    </row>
    <row r="121" spans="1:15" x14ac:dyDescent="0.2">
      <c r="A121" s="13" t="s">
        <v>263</v>
      </c>
      <c r="B121" s="4" t="s">
        <v>15</v>
      </c>
      <c r="C121" s="4" t="s">
        <v>15</v>
      </c>
      <c r="D121" s="4" t="s">
        <v>15</v>
      </c>
      <c r="E121" s="13"/>
      <c r="F121" s="14">
        <v>17336000.800000001</v>
      </c>
      <c r="G121" s="14">
        <v>0</v>
      </c>
      <c r="H121" s="14">
        <v>17336000.800000001</v>
      </c>
      <c r="I121" s="14">
        <v>411131250.10000002</v>
      </c>
      <c r="J121" s="14">
        <v>-233102140</v>
      </c>
      <c r="K121" s="14">
        <v>178029110.09999999</v>
      </c>
      <c r="L121" s="14">
        <v>10204081.630000001</v>
      </c>
      <c r="M121" s="14">
        <v>0</v>
      </c>
      <c r="N121" s="14">
        <v>10204081.630000001</v>
      </c>
      <c r="O121" s="22"/>
    </row>
    <row r="122" spans="1:15" ht="25.5" x14ac:dyDescent="0.2">
      <c r="A122" s="15" t="s">
        <v>234</v>
      </c>
      <c r="B122" s="16" t="s">
        <v>264</v>
      </c>
      <c r="C122" s="16" t="s">
        <v>141</v>
      </c>
      <c r="D122" s="16" t="s">
        <v>15</v>
      </c>
      <c r="E122" s="15"/>
      <c r="F122" s="17">
        <v>0</v>
      </c>
      <c r="G122" s="17">
        <v>0</v>
      </c>
      <c r="H122" s="17">
        <v>0</v>
      </c>
      <c r="I122" s="17">
        <v>407049617.44999999</v>
      </c>
      <c r="J122" s="17">
        <v>-233102140</v>
      </c>
      <c r="K122" s="17">
        <v>173947477.44999999</v>
      </c>
      <c r="L122" s="17">
        <v>0</v>
      </c>
      <c r="M122" s="17">
        <v>0</v>
      </c>
      <c r="N122" s="17">
        <v>0</v>
      </c>
      <c r="O122" s="22"/>
    </row>
    <row r="123" spans="1:15" ht="25.5" x14ac:dyDescent="0.2">
      <c r="A123" s="18" t="s">
        <v>265</v>
      </c>
      <c r="B123" s="19"/>
      <c r="C123" s="19"/>
      <c r="D123" s="19" t="s">
        <v>266</v>
      </c>
      <c r="E123" s="18" t="s">
        <v>36</v>
      </c>
      <c r="F123" s="20">
        <v>0</v>
      </c>
      <c r="G123" s="20">
        <v>0</v>
      </c>
      <c r="H123" s="20">
        <v>0</v>
      </c>
      <c r="I123" s="20">
        <v>244138867.34</v>
      </c>
      <c r="J123" s="20">
        <v>-219685319.16999999</v>
      </c>
      <c r="K123" s="20">
        <v>24453548.170000002</v>
      </c>
      <c r="L123" s="20">
        <v>0</v>
      </c>
      <c r="M123" s="20">
        <v>0</v>
      </c>
      <c r="N123" s="20">
        <v>0</v>
      </c>
      <c r="O123" s="18" t="s">
        <v>267</v>
      </c>
    </row>
    <row r="124" spans="1:15" ht="25.5" x14ac:dyDescent="0.2">
      <c r="A124" s="18" t="s">
        <v>268</v>
      </c>
      <c r="B124" s="19"/>
      <c r="C124" s="19"/>
      <c r="D124" s="19" t="s">
        <v>269</v>
      </c>
      <c r="E124" s="18" t="s">
        <v>36</v>
      </c>
      <c r="F124" s="20">
        <v>0</v>
      </c>
      <c r="G124" s="20">
        <v>0</v>
      </c>
      <c r="H124" s="20">
        <v>0</v>
      </c>
      <c r="I124" s="20">
        <v>13416820.83</v>
      </c>
      <c r="J124" s="20">
        <v>-13416820.83</v>
      </c>
      <c r="K124" s="20">
        <v>0</v>
      </c>
      <c r="L124" s="20">
        <v>0</v>
      </c>
      <c r="M124" s="20">
        <v>0</v>
      </c>
      <c r="N124" s="20">
        <v>0</v>
      </c>
      <c r="O124" s="18" t="s">
        <v>270</v>
      </c>
    </row>
    <row r="125" spans="1:15" ht="25.5" x14ac:dyDescent="0.2">
      <c r="A125" s="13" t="s">
        <v>82</v>
      </c>
      <c r="B125" s="4" t="s">
        <v>15</v>
      </c>
      <c r="C125" s="4" t="s">
        <v>15</v>
      </c>
      <c r="D125" s="4" t="s">
        <v>15</v>
      </c>
      <c r="E125" s="13"/>
      <c r="F125" s="14">
        <v>1368424211.1400001</v>
      </c>
      <c r="G125" s="14">
        <f>G126+G128+G130+G132</f>
        <v>-580646575.28999996</v>
      </c>
      <c r="H125" s="14">
        <f t="shared" ref="H125:H131" si="2">F125+G125</f>
        <v>787777635.85000014</v>
      </c>
      <c r="I125" s="14">
        <v>2060521509.3</v>
      </c>
      <c r="J125" s="14">
        <f>J126+J128+J130+J132</f>
        <v>-313860741.56999993</v>
      </c>
      <c r="K125" s="14">
        <f t="shared" ref="K125:K131" si="3">I125+J125</f>
        <v>1746660767.73</v>
      </c>
      <c r="L125" s="14">
        <v>0</v>
      </c>
      <c r="M125" s="14">
        <v>0</v>
      </c>
      <c r="N125" s="14">
        <v>0</v>
      </c>
      <c r="O125" s="22"/>
    </row>
    <row r="126" spans="1:15" ht="38.25" x14ac:dyDescent="0.2">
      <c r="A126" s="15" t="s">
        <v>271</v>
      </c>
      <c r="B126" s="16" t="s">
        <v>272</v>
      </c>
      <c r="C126" s="16" t="s">
        <v>22</v>
      </c>
      <c r="D126" s="16" t="s">
        <v>15</v>
      </c>
      <c r="E126" s="15"/>
      <c r="F126" s="17">
        <v>247558000</v>
      </c>
      <c r="G126" s="17">
        <f>G127</f>
        <v>-247558000</v>
      </c>
      <c r="H126" s="17">
        <f t="shared" si="2"/>
        <v>0</v>
      </c>
      <c r="I126" s="17">
        <v>526989000</v>
      </c>
      <c r="J126" s="17">
        <v>-526989000</v>
      </c>
      <c r="K126" s="17">
        <f t="shared" si="3"/>
        <v>0</v>
      </c>
      <c r="L126" s="17">
        <v>0</v>
      </c>
      <c r="M126" s="17">
        <v>0</v>
      </c>
      <c r="N126" s="17">
        <v>0</v>
      </c>
      <c r="O126" s="22"/>
    </row>
    <row r="127" spans="1:15" ht="51" x14ac:dyDescent="0.2">
      <c r="A127" s="18" t="s">
        <v>273</v>
      </c>
      <c r="B127" s="19"/>
      <c r="C127" s="19"/>
      <c r="D127" s="19" t="s">
        <v>274</v>
      </c>
      <c r="E127" s="18" t="s">
        <v>50</v>
      </c>
      <c r="F127" s="20">
        <v>247558000</v>
      </c>
      <c r="G127" s="20">
        <v>-247558000</v>
      </c>
      <c r="H127" s="20">
        <f t="shared" si="2"/>
        <v>0</v>
      </c>
      <c r="I127" s="20">
        <v>526989000</v>
      </c>
      <c r="J127" s="20">
        <v>-526989000</v>
      </c>
      <c r="K127" s="20">
        <f t="shared" si="3"/>
        <v>0</v>
      </c>
      <c r="L127" s="20">
        <v>0</v>
      </c>
      <c r="M127" s="20">
        <v>0</v>
      </c>
      <c r="N127" s="20">
        <v>0</v>
      </c>
      <c r="O127" s="18" t="s">
        <v>275</v>
      </c>
    </row>
    <row r="128" spans="1:15" ht="38.25" x14ac:dyDescent="0.2">
      <c r="A128" s="15" t="s">
        <v>276</v>
      </c>
      <c r="B128" s="16" t="s">
        <v>277</v>
      </c>
      <c r="C128" s="16" t="s">
        <v>22</v>
      </c>
      <c r="D128" s="16" t="s">
        <v>15</v>
      </c>
      <c r="E128" s="15"/>
      <c r="F128" s="17">
        <v>85000000</v>
      </c>
      <c r="G128" s="17">
        <f>G129</f>
        <v>-85000000</v>
      </c>
      <c r="H128" s="17">
        <f t="shared" si="2"/>
        <v>0</v>
      </c>
      <c r="I128" s="17">
        <v>203000000</v>
      </c>
      <c r="J128" s="17">
        <f>J129</f>
        <v>13862213.91</v>
      </c>
      <c r="K128" s="17">
        <f t="shared" si="3"/>
        <v>216862213.91</v>
      </c>
      <c r="L128" s="17">
        <v>0</v>
      </c>
      <c r="M128" s="17">
        <v>0</v>
      </c>
      <c r="N128" s="17">
        <v>0</v>
      </c>
      <c r="O128" s="22"/>
    </row>
    <row r="129" spans="1:15" ht="51" x14ac:dyDescent="0.2">
      <c r="A129" s="18" t="s">
        <v>278</v>
      </c>
      <c r="B129" s="19"/>
      <c r="C129" s="19"/>
      <c r="D129" s="19" t="s">
        <v>279</v>
      </c>
      <c r="E129" s="18" t="s">
        <v>46</v>
      </c>
      <c r="F129" s="20">
        <v>85000000</v>
      </c>
      <c r="G129" s="25">
        <v>-85000000</v>
      </c>
      <c r="H129" s="25">
        <f t="shared" si="2"/>
        <v>0</v>
      </c>
      <c r="I129" s="25">
        <v>203000000</v>
      </c>
      <c r="J129" s="25">
        <v>13862213.91</v>
      </c>
      <c r="K129" s="25">
        <f t="shared" si="3"/>
        <v>216862213.91</v>
      </c>
      <c r="L129" s="20">
        <v>0</v>
      </c>
      <c r="M129" s="20">
        <v>0</v>
      </c>
      <c r="N129" s="20">
        <v>0</v>
      </c>
      <c r="O129" s="18" t="s">
        <v>275</v>
      </c>
    </row>
    <row r="130" spans="1:15" ht="38.25" x14ac:dyDescent="0.2">
      <c r="A130" s="15" t="s">
        <v>280</v>
      </c>
      <c r="B130" s="16" t="s">
        <v>281</v>
      </c>
      <c r="C130" s="16" t="s">
        <v>22</v>
      </c>
      <c r="D130" s="16" t="s">
        <v>15</v>
      </c>
      <c r="E130" s="15"/>
      <c r="F130" s="17">
        <v>10000000</v>
      </c>
      <c r="G130" s="26">
        <f>G131</f>
        <v>-10000000</v>
      </c>
      <c r="H130" s="26">
        <f t="shared" si="2"/>
        <v>0</v>
      </c>
      <c r="I130" s="26">
        <v>53186000</v>
      </c>
      <c r="J130" s="26">
        <f>J131</f>
        <v>199266044.52000001</v>
      </c>
      <c r="K130" s="26">
        <f t="shared" si="3"/>
        <v>252452044.52000001</v>
      </c>
      <c r="L130" s="17">
        <v>0</v>
      </c>
      <c r="M130" s="17">
        <v>0</v>
      </c>
      <c r="N130" s="17">
        <v>0</v>
      </c>
      <c r="O130" s="22"/>
    </row>
    <row r="131" spans="1:15" ht="51" x14ac:dyDescent="0.2">
      <c r="A131" s="18" t="s">
        <v>282</v>
      </c>
      <c r="B131" s="19"/>
      <c r="C131" s="19"/>
      <c r="D131" s="19" t="s">
        <v>283</v>
      </c>
      <c r="E131" s="18" t="s">
        <v>46</v>
      </c>
      <c r="F131" s="20">
        <v>10000000</v>
      </c>
      <c r="G131" s="25">
        <v>-10000000</v>
      </c>
      <c r="H131" s="25">
        <f t="shared" si="2"/>
        <v>0</v>
      </c>
      <c r="I131" s="25">
        <v>53186000</v>
      </c>
      <c r="J131" s="25">
        <v>199266044.52000001</v>
      </c>
      <c r="K131" s="25">
        <f t="shared" si="3"/>
        <v>252452044.52000001</v>
      </c>
      <c r="L131" s="20">
        <v>0</v>
      </c>
      <c r="M131" s="20">
        <v>0</v>
      </c>
      <c r="N131" s="20">
        <v>0</v>
      </c>
      <c r="O131" s="18" t="s">
        <v>275</v>
      </c>
    </row>
    <row r="132" spans="1:15" ht="25.5" x14ac:dyDescent="0.2">
      <c r="A132" s="15" t="s">
        <v>284</v>
      </c>
      <c r="B132" s="16" t="s">
        <v>285</v>
      </c>
      <c r="C132" s="16" t="s">
        <v>22</v>
      </c>
      <c r="D132" s="16" t="s">
        <v>15</v>
      </c>
      <c r="E132" s="15"/>
      <c r="F132" s="17">
        <v>551866211.13999999</v>
      </c>
      <c r="G132" s="17">
        <v>-238088575.28999999</v>
      </c>
      <c r="H132" s="17">
        <v>313777635.85000002</v>
      </c>
      <c r="I132" s="17">
        <v>1277346509.3</v>
      </c>
      <c r="J132" s="17">
        <v>0</v>
      </c>
      <c r="K132" s="17">
        <v>1277346509.3</v>
      </c>
      <c r="L132" s="17">
        <v>0</v>
      </c>
      <c r="M132" s="17">
        <v>0</v>
      </c>
      <c r="N132" s="17">
        <v>0</v>
      </c>
      <c r="O132" s="22"/>
    </row>
    <row r="133" spans="1:15" ht="38.25" x14ac:dyDescent="0.2">
      <c r="A133" s="18" t="s">
        <v>286</v>
      </c>
      <c r="B133" s="19"/>
      <c r="C133" s="19"/>
      <c r="D133" s="19" t="s">
        <v>287</v>
      </c>
      <c r="E133" s="18" t="s">
        <v>46</v>
      </c>
      <c r="F133" s="20">
        <v>135120430.41</v>
      </c>
      <c r="G133" s="20">
        <v>-54427092.450000003</v>
      </c>
      <c r="H133" s="20">
        <v>80693337.959999993</v>
      </c>
      <c r="I133" s="20">
        <v>900929189.60000002</v>
      </c>
      <c r="J133" s="20">
        <v>-13738500</v>
      </c>
      <c r="K133" s="20">
        <v>887190689.60000002</v>
      </c>
      <c r="L133" s="20">
        <v>0</v>
      </c>
      <c r="M133" s="20">
        <v>0</v>
      </c>
      <c r="N133" s="20">
        <v>0</v>
      </c>
      <c r="O133" s="18" t="s">
        <v>288</v>
      </c>
    </row>
    <row r="134" spans="1:15" ht="38.25" x14ac:dyDescent="0.2">
      <c r="A134" s="18" t="s">
        <v>289</v>
      </c>
      <c r="B134" s="19"/>
      <c r="C134" s="19"/>
      <c r="D134" s="19" t="s">
        <v>290</v>
      </c>
      <c r="E134" s="18" t="s">
        <v>97</v>
      </c>
      <c r="F134" s="20">
        <v>278769245.74000001</v>
      </c>
      <c r="G134" s="20">
        <v>-183661482.84</v>
      </c>
      <c r="H134" s="20">
        <v>95107762.900000006</v>
      </c>
      <c r="I134" s="20">
        <v>376417319.69999999</v>
      </c>
      <c r="J134" s="20">
        <v>0</v>
      </c>
      <c r="K134" s="20">
        <v>376417319.69999999</v>
      </c>
      <c r="L134" s="20">
        <v>0</v>
      </c>
      <c r="M134" s="20">
        <v>0</v>
      </c>
      <c r="N134" s="20">
        <v>0</v>
      </c>
      <c r="O134" s="18" t="s">
        <v>288</v>
      </c>
    </row>
    <row r="135" spans="1:15" ht="38.25" x14ac:dyDescent="0.2">
      <c r="A135" s="18" t="s">
        <v>291</v>
      </c>
      <c r="B135" s="19"/>
      <c r="C135" s="19"/>
      <c r="D135" s="19" t="s">
        <v>292</v>
      </c>
      <c r="E135" s="18" t="s">
        <v>293</v>
      </c>
      <c r="F135" s="20">
        <v>0</v>
      </c>
      <c r="G135" s="20">
        <v>0</v>
      </c>
      <c r="H135" s="20">
        <v>0</v>
      </c>
      <c r="I135" s="20">
        <v>0</v>
      </c>
      <c r="J135" s="20">
        <v>13738500</v>
      </c>
      <c r="K135" s="20">
        <v>13738500</v>
      </c>
      <c r="L135" s="20">
        <v>0</v>
      </c>
      <c r="M135" s="20">
        <v>0</v>
      </c>
      <c r="N135" s="20">
        <v>0</v>
      </c>
      <c r="O135" s="18" t="s">
        <v>288</v>
      </c>
    </row>
    <row r="136" spans="1:15" x14ac:dyDescent="0.2">
      <c r="A136" s="13" t="s">
        <v>129</v>
      </c>
      <c r="B136" s="4" t="s">
        <v>15</v>
      </c>
      <c r="C136" s="4" t="s">
        <v>15</v>
      </c>
      <c r="D136" s="4" t="s">
        <v>15</v>
      </c>
      <c r="E136" s="13"/>
      <c r="F136" s="14">
        <v>116050005.25</v>
      </c>
      <c r="G136" s="14">
        <v>-22500000</v>
      </c>
      <c r="H136" s="14">
        <v>93550005.25</v>
      </c>
      <c r="I136" s="14">
        <v>109194298.09999999</v>
      </c>
      <c r="J136" s="14">
        <v>-53947860</v>
      </c>
      <c r="K136" s="14">
        <v>55246438.100000001</v>
      </c>
      <c r="L136" s="14">
        <v>31681152.859999999</v>
      </c>
      <c r="M136" s="14">
        <v>0</v>
      </c>
      <c r="N136" s="14">
        <v>31681152.859999999</v>
      </c>
      <c r="O136" s="22"/>
    </row>
    <row r="137" spans="1:15" ht="38.25" x14ac:dyDescent="0.2">
      <c r="A137" s="15" t="s">
        <v>294</v>
      </c>
      <c r="B137" s="16" t="s">
        <v>295</v>
      </c>
      <c r="C137" s="16" t="s">
        <v>141</v>
      </c>
      <c r="D137" s="16" t="s">
        <v>15</v>
      </c>
      <c r="E137" s="15"/>
      <c r="F137" s="17">
        <v>0</v>
      </c>
      <c r="G137" s="17">
        <v>0</v>
      </c>
      <c r="H137" s="17">
        <v>0</v>
      </c>
      <c r="I137" s="17">
        <v>85447860</v>
      </c>
      <c r="J137" s="17">
        <v>-85447860</v>
      </c>
      <c r="K137" s="17">
        <v>0</v>
      </c>
      <c r="L137" s="17">
        <v>21277609.989999998</v>
      </c>
      <c r="M137" s="17">
        <v>0</v>
      </c>
      <c r="N137" s="17">
        <v>21277609.989999998</v>
      </c>
      <c r="O137" s="22"/>
    </row>
    <row r="138" spans="1:15" ht="25.5" x14ac:dyDescent="0.2">
      <c r="A138" s="18" t="s">
        <v>296</v>
      </c>
      <c r="B138" s="19"/>
      <c r="C138" s="19"/>
      <c r="D138" s="19" t="s">
        <v>297</v>
      </c>
      <c r="E138" s="18" t="s">
        <v>36</v>
      </c>
      <c r="F138" s="20">
        <v>0</v>
      </c>
      <c r="G138" s="20">
        <v>0</v>
      </c>
      <c r="H138" s="20">
        <v>0</v>
      </c>
      <c r="I138" s="20">
        <v>5908980</v>
      </c>
      <c r="J138" s="20">
        <v>-5908980</v>
      </c>
      <c r="K138" s="20">
        <v>0</v>
      </c>
      <c r="L138" s="20">
        <v>0</v>
      </c>
      <c r="M138" s="20">
        <v>0</v>
      </c>
      <c r="N138" s="20">
        <v>0</v>
      </c>
      <c r="O138" s="18" t="s">
        <v>270</v>
      </c>
    </row>
    <row r="139" spans="1:15" ht="38.25" x14ac:dyDescent="0.2">
      <c r="A139" s="18" t="s">
        <v>298</v>
      </c>
      <c r="B139" s="19"/>
      <c r="C139" s="19"/>
      <c r="D139" s="19" t="s">
        <v>299</v>
      </c>
      <c r="E139" s="18" t="s">
        <v>36</v>
      </c>
      <c r="F139" s="20">
        <v>0</v>
      </c>
      <c r="G139" s="20">
        <v>0</v>
      </c>
      <c r="H139" s="20">
        <v>0</v>
      </c>
      <c r="I139" s="20">
        <v>15760850</v>
      </c>
      <c r="J139" s="20">
        <v>-15760850</v>
      </c>
      <c r="K139" s="20">
        <v>0</v>
      </c>
      <c r="L139" s="20">
        <v>0</v>
      </c>
      <c r="M139" s="20">
        <v>0</v>
      </c>
      <c r="N139" s="20">
        <v>0</v>
      </c>
      <c r="O139" s="18" t="s">
        <v>270</v>
      </c>
    </row>
    <row r="140" spans="1:15" ht="25.5" x14ac:dyDescent="0.2">
      <c r="A140" s="18" t="s">
        <v>300</v>
      </c>
      <c r="B140" s="19"/>
      <c r="C140" s="19"/>
      <c r="D140" s="19" t="s">
        <v>301</v>
      </c>
      <c r="E140" s="18" t="s">
        <v>36</v>
      </c>
      <c r="F140" s="20">
        <v>0</v>
      </c>
      <c r="G140" s="20">
        <v>0</v>
      </c>
      <c r="H140" s="20">
        <v>0</v>
      </c>
      <c r="I140" s="20">
        <v>27331500</v>
      </c>
      <c r="J140" s="20">
        <v>-27331500</v>
      </c>
      <c r="K140" s="20">
        <v>0</v>
      </c>
      <c r="L140" s="20">
        <v>21277609.989999998</v>
      </c>
      <c r="M140" s="20">
        <v>0</v>
      </c>
      <c r="N140" s="20">
        <v>21277609.989999998</v>
      </c>
      <c r="O140" s="18" t="s">
        <v>302</v>
      </c>
    </row>
    <row r="141" spans="1:15" ht="25.5" x14ac:dyDescent="0.2">
      <c r="A141" s="18" t="s">
        <v>303</v>
      </c>
      <c r="B141" s="19"/>
      <c r="C141" s="19"/>
      <c r="D141" s="19" t="s">
        <v>304</v>
      </c>
      <c r="E141" s="18" t="s">
        <v>36</v>
      </c>
      <c r="F141" s="20">
        <v>0</v>
      </c>
      <c r="G141" s="20">
        <v>0</v>
      </c>
      <c r="H141" s="20">
        <v>0</v>
      </c>
      <c r="I141" s="20">
        <v>36446530</v>
      </c>
      <c r="J141" s="20">
        <v>-36446530</v>
      </c>
      <c r="K141" s="20">
        <v>0</v>
      </c>
      <c r="L141" s="20">
        <v>0</v>
      </c>
      <c r="M141" s="20">
        <v>0</v>
      </c>
      <c r="N141" s="20">
        <v>0</v>
      </c>
      <c r="O141" s="18" t="s">
        <v>270</v>
      </c>
    </row>
    <row r="142" spans="1:15" ht="51" x14ac:dyDescent="0.2">
      <c r="A142" s="15" t="s">
        <v>305</v>
      </c>
      <c r="B142" s="16" t="s">
        <v>306</v>
      </c>
      <c r="C142" s="16" t="s">
        <v>141</v>
      </c>
      <c r="D142" s="16" t="s">
        <v>15</v>
      </c>
      <c r="E142" s="15"/>
      <c r="F142" s="17">
        <v>56982169.530000001</v>
      </c>
      <c r="G142" s="17">
        <v>-7000000</v>
      </c>
      <c r="H142" s="17">
        <v>49982169.530000001</v>
      </c>
      <c r="I142" s="17">
        <v>10119295.24</v>
      </c>
      <c r="J142" s="17">
        <v>16000000</v>
      </c>
      <c r="K142" s="17">
        <v>26119295.239999998</v>
      </c>
      <c r="L142" s="17">
        <v>5418438.0999999996</v>
      </c>
      <c r="M142" s="17">
        <v>0</v>
      </c>
      <c r="N142" s="17">
        <v>5418438.0999999996</v>
      </c>
      <c r="O142" s="22"/>
    </row>
    <row r="143" spans="1:15" ht="25.5" x14ac:dyDescent="0.2">
      <c r="A143" s="18" t="s">
        <v>307</v>
      </c>
      <c r="B143" s="19"/>
      <c r="C143" s="19"/>
      <c r="D143" s="19" t="s">
        <v>308</v>
      </c>
      <c r="E143" s="18" t="s">
        <v>36</v>
      </c>
      <c r="F143" s="20">
        <v>56982169.530000001</v>
      </c>
      <c r="G143" s="20">
        <v>-7000000</v>
      </c>
      <c r="H143" s="20">
        <v>49982169.530000001</v>
      </c>
      <c r="I143" s="20">
        <v>10119295.24</v>
      </c>
      <c r="J143" s="20">
        <v>16000000</v>
      </c>
      <c r="K143" s="20">
        <v>26119295.239999998</v>
      </c>
      <c r="L143" s="20">
        <v>5418438.0999999996</v>
      </c>
      <c r="M143" s="20">
        <v>0</v>
      </c>
      <c r="N143" s="20">
        <v>5418438.0999999996</v>
      </c>
      <c r="O143" s="18" t="s">
        <v>26</v>
      </c>
    </row>
    <row r="144" spans="1:15" ht="38.25" x14ac:dyDescent="0.2">
      <c r="A144" s="15" t="s">
        <v>309</v>
      </c>
      <c r="B144" s="16" t="s">
        <v>310</v>
      </c>
      <c r="C144" s="16" t="s">
        <v>141</v>
      </c>
      <c r="D144" s="16" t="s">
        <v>15</v>
      </c>
      <c r="E144" s="15"/>
      <c r="F144" s="17">
        <v>59067835.719999999</v>
      </c>
      <c r="G144" s="17">
        <v>-15500000</v>
      </c>
      <c r="H144" s="17">
        <v>43567835.719999999</v>
      </c>
      <c r="I144" s="17">
        <v>13627142.859999999</v>
      </c>
      <c r="J144" s="17">
        <v>15500000</v>
      </c>
      <c r="K144" s="17">
        <v>29127142.859999999</v>
      </c>
      <c r="L144" s="17">
        <v>4985104.7699999996</v>
      </c>
      <c r="M144" s="17">
        <v>0</v>
      </c>
      <c r="N144" s="17">
        <v>4985104.7699999996</v>
      </c>
      <c r="O144" s="22"/>
    </row>
    <row r="145" spans="1:15" x14ac:dyDescent="0.2">
      <c r="A145" s="18" t="s">
        <v>311</v>
      </c>
      <c r="B145" s="19"/>
      <c r="C145" s="19"/>
      <c r="D145" s="19" t="s">
        <v>312</v>
      </c>
      <c r="E145" s="18" t="s">
        <v>36</v>
      </c>
      <c r="F145" s="20">
        <v>59067835.719999999</v>
      </c>
      <c r="G145" s="20">
        <v>-15500000</v>
      </c>
      <c r="H145" s="20">
        <v>43567835.719999999</v>
      </c>
      <c r="I145" s="20">
        <v>13627142.859999999</v>
      </c>
      <c r="J145" s="20">
        <v>15500000</v>
      </c>
      <c r="K145" s="20">
        <v>29127142.859999999</v>
      </c>
      <c r="L145" s="20">
        <v>4985104.7699999996</v>
      </c>
      <c r="M145" s="20">
        <v>0</v>
      </c>
      <c r="N145" s="20">
        <v>4985104.7699999996</v>
      </c>
      <c r="O145" s="18" t="s">
        <v>26</v>
      </c>
    </row>
    <row r="146" spans="1:15" x14ac:dyDescent="0.2">
      <c r="A146" s="13" t="s">
        <v>63</v>
      </c>
      <c r="B146" s="4" t="s">
        <v>15</v>
      </c>
      <c r="C146" s="4" t="s">
        <v>15</v>
      </c>
      <c r="D146" s="4" t="s">
        <v>15</v>
      </c>
      <c r="E146" s="13"/>
      <c r="F146" s="14">
        <v>226321795.91</v>
      </c>
      <c r="G146" s="14">
        <f>G147+G149+G151+G153+G155</f>
        <v>28464143.100000001</v>
      </c>
      <c r="H146" s="14">
        <v>190820624.63999999</v>
      </c>
      <c r="I146" s="14">
        <v>10308999</v>
      </c>
      <c r="J146" s="14">
        <v>30000000</v>
      </c>
      <c r="K146" s="14">
        <v>40308999</v>
      </c>
      <c r="L146" s="14">
        <v>7938800.0999999996</v>
      </c>
      <c r="M146" s="14">
        <v>0</v>
      </c>
      <c r="N146" s="14">
        <v>7938800.0999999996</v>
      </c>
      <c r="O146" s="22"/>
    </row>
    <row r="147" spans="1:15" ht="25.5" x14ac:dyDescent="0.2">
      <c r="A147" s="15" t="s">
        <v>64</v>
      </c>
      <c r="B147" s="16" t="s">
        <v>65</v>
      </c>
      <c r="C147" s="16" t="s">
        <v>22</v>
      </c>
      <c r="D147" s="16" t="s">
        <v>15</v>
      </c>
      <c r="E147" s="15"/>
      <c r="F147" s="17">
        <v>63264312.25</v>
      </c>
      <c r="G147" s="17">
        <v>-9301171.2699999996</v>
      </c>
      <c r="H147" s="17">
        <v>53963140.979999997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22"/>
    </row>
    <row r="148" spans="1:15" ht="38.25" x14ac:dyDescent="0.2">
      <c r="A148" s="18" t="s">
        <v>313</v>
      </c>
      <c r="B148" s="19"/>
      <c r="C148" s="19"/>
      <c r="D148" s="19" t="s">
        <v>314</v>
      </c>
      <c r="E148" s="18" t="s">
        <v>315</v>
      </c>
      <c r="F148" s="20">
        <v>48489204.030000001</v>
      </c>
      <c r="G148" s="20">
        <v>-9301171.2699999996</v>
      </c>
      <c r="H148" s="20">
        <v>39188032.759999998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18" t="s">
        <v>94</v>
      </c>
    </row>
    <row r="149" spans="1:15" ht="25.5" x14ac:dyDescent="0.2">
      <c r="A149" s="15" t="s">
        <v>316</v>
      </c>
      <c r="B149" s="16" t="s">
        <v>317</v>
      </c>
      <c r="C149" s="16" t="s">
        <v>141</v>
      </c>
      <c r="D149" s="16" t="s">
        <v>15</v>
      </c>
      <c r="E149" s="15"/>
      <c r="F149" s="17">
        <v>1887889.09</v>
      </c>
      <c r="G149" s="17">
        <v>2800000</v>
      </c>
      <c r="H149" s="17">
        <v>4687889.09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22"/>
    </row>
    <row r="150" spans="1:15" ht="25.5" x14ac:dyDescent="0.2">
      <c r="A150" s="18" t="s">
        <v>318</v>
      </c>
      <c r="B150" s="19"/>
      <c r="C150" s="19"/>
      <c r="D150" s="19" t="s">
        <v>319</v>
      </c>
      <c r="E150" s="18" t="s">
        <v>36</v>
      </c>
      <c r="F150" s="20">
        <v>1887889.09</v>
      </c>
      <c r="G150" s="20">
        <v>2800000</v>
      </c>
      <c r="H150" s="20">
        <v>4687889.09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18" t="s">
        <v>320</v>
      </c>
    </row>
    <row r="151" spans="1:15" ht="51" x14ac:dyDescent="0.2">
      <c r="A151" s="15" t="s">
        <v>321</v>
      </c>
      <c r="B151" s="16" t="s">
        <v>322</v>
      </c>
      <c r="C151" s="16" t="s">
        <v>141</v>
      </c>
      <c r="D151" s="16" t="s">
        <v>15</v>
      </c>
      <c r="E151" s="15"/>
      <c r="F151" s="17">
        <v>19498925.539999999</v>
      </c>
      <c r="G151" s="17">
        <v>1000000</v>
      </c>
      <c r="H151" s="17">
        <v>20498925.539999999</v>
      </c>
      <c r="I151" s="17">
        <v>7200542.9800000004</v>
      </c>
      <c r="J151" s="17">
        <v>0</v>
      </c>
      <c r="K151" s="17">
        <v>7200542.9800000004</v>
      </c>
      <c r="L151" s="17">
        <v>2844063.1</v>
      </c>
      <c r="M151" s="17">
        <v>0</v>
      </c>
      <c r="N151" s="17">
        <v>2844063.1</v>
      </c>
      <c r="O151" s="22"/>
    </row>
    <row r="152" spans="1:15" ht="25.5" x14ac:dyDescent="0.2">
      <c r="A152" s="18" t="s">
        <v>323</v>
      </c>
      <c r="B152" s="19"/>
      <c r="C152" s="19"/>
      <c r="D152" s="19" t="s">
        <v>324</v>
      </c>
      <c r="E152" s="18" t="s">
        <v>36</v>
      </c>
      <c r="F152" s="20">
        <v>19498925.539999999</v>
      </c>
      <c r="G152" s="20">
        <v>1000000</v>
      </c>
      <c r="H152" s="20">
        <v>20498925.539999999</v>
      </c>
      <c r="I152" s="20">
        <v>7200542.9800000004</v>
      </c>
      <c r="J152" s="20">
        <v>0</v>
      </c>
      <c r="K152" s="20">
        <v>7200542.9800000004</v>
      </c>
      <c r="L152" s="20">
        <v>2844063.1</v>
      </c>
      <c r="M152" s="20">
        <v>0</v>
      </c>
      <c r="N152" s="20">
        <v>2844063.1</v>
      </c>
      <c r="O152" s="18" t="s">
        <v>325</v>
      </c>
    </row>
    <row r="153" spans="1:15" ht="63.75" x14ac:dyDescent="0.2">
      <c r="A153" s="15" t="s">
        <v>326</v>
      </c>
      <c r="B153" s="16" t="s">
        <v>327</v>
      </c>
      <c r="C153" s="16" t="s">
        <v>141</v>
      </c>
      <c r="D153" s="16" t="s">
        <v>15</v>
      </c>
      <c r="E153" s="15"/>
      <c r="F153" s="17">
        <v>103834604.08</v>
      </c>
      <c r="G153" s="17">
        <v>-30000000</v>
      </c>
      <c r="H153" s="17">
        <v>73834604.079999998</v>
      </c>
      <c r="I153" s="17">
        <v>3108456.02</v>
      </c>
      <c r="J153" s="17">
        <v>30000000</v>
      </c>
      <c r="K153" s="17">
        <v>33108456.02</v>
      </c>
      <c r="L153" s="17">
        <v>0</v>
      </c>
      <c r="M153" s="17">
        <v>0</v>
      </c>
      <c r="N153" s="17">
        <v>0</v>
      </c>
      <c r="O153" s="22"/>
    </row>
    <row r="154" spans="1:15" ht="38.25" x14ac:dyDescent="0.2">
      <c r="A154" s="18" t="s">
        <v>328</v>
      </c>
      <c r="B154" s="19"/>
      <c r="C154" s="19"/>
      <c r="D154" s="19" t="s">
        <v>329</v>
      </c>
      <c r="E154" s="18" t="s">
        <v>36</v>
      </c>
      <c r="F154" s="20">
        <v>103834604.08</v>
      </c>
      <c r="G154" s="20">
        <v>-30000000</v>
      </c>
      <c r="H154" s="20">
        <v>73834604.079999998</v>
      </c>
      <c r="I154" s="20">
        <v>3108456.02</v>
      </c>
      <c r="J154" s="20">
        <v>30000000</v>
      </c>
      <c r="K154" s="20">
        <v>33108456.02</v>
      </c>
      <c r="L154" s="20">
        <v>0</v>
      </c>
      <c r="M154" s="20">
        <v>0</v>
      </c>
      <c r="N154" s="20">
        <v>0</v>
      </c>
      <c r="O154" s="18" t="s">
        <v>26</v>
      </c>
    </row>
    <row r="155" spans="1:15" s="27" customFormat="1" ht="38.25" x14ac:dyDescent="0.2">
      <c r="A155" s="15" t="s">
        <v>330</v>
      </c>
      <c r="B155" s="16" t="s">
        <v>331</v>
      </c>
      <c r="C155" s="16" t="s">
        <v>141</v>
      </c>
      <c r="D155" s="16" t="s">
        <v>15</v>
      </c>
      <c r="E155" s="15"/>
      <c r="F155" s="17">
        <v>6036327</v>
      </c>
      <c r="G155" s="17">
        <v>63965314.369999997</v>
      </c>
      <c r="H155" s="17">
        <v>70001641.370000005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5"/>
    </row>
    <row r="156" spans="1:15" s="27" customFormat="1" ht="25.5" x14ac:dyDescent="0.2">
      <c r="A156" s="18" t="s">
        <v>332</v>
      </c>
      <c r="B156" s="19"/>
      <c r="C156" s="19"/>
      <c r="D156" s="19" t="s">
        <v>333</v>
      </c>
      <c r="E156" s="18" t="s">
        <v>36</v>
      </c>
      <c r="F156" s="20">
        <v>6036327</v>
      </c>
      <c r="G156" s="20">
        <v>63965314.369999997</v>
      </c>
      <c r="H156" s="20">
        <v>70001641.370000005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18" t="s">
        <v>334</v>
      </c>
    </row>
    <row r="157" spans="1:15" x14ac:dyDescent="0.2">
      <c r="A157" s="13" t="s">
        <v>335</v>
      </c>
      <c r="B157" s="4" t="s">
        <v>15</v>
      </c>
      <c r="C157" s="4" t="s">
        <v>15</v>
      </c>
      <c r="D157" s="4" t="s">
        <v>15</v>
      </c>
      <c r="E157" s="13"/>
      <c r="F157" s="14">
        <v>155268285.31999999</v>
      </c>
      <c r="G157" s="14">
        <f>G158+G160+G162</f>
        <v>1085000</v>
      </c>
      <c r="H157" s="14">
        <f t="shared" ref="H157:H166" si="4">F157+G157</f>
        <v>156353285.31999999</v>
      </c>
      <c r="I157" s="14">
        <v>0</v>
      </c>
      <c r="J157" s="14">
        <v>30000000</v>
      </c>
      <c r="K157" s="14">
        <v>30000000</v>
      </c>
      <c r="L157" s="14">
        <v>0</v>
      </c>
      <c r="M157" s="14">
        <v>0</v>
      </c>
      <c r="N157" s="14">
        <v>0</v>
      </c>
      <c r="O157" s="22"/>
    </row>
    <row r="158" spans="1:15" ht="51" x14ac:dyDescent="0.2">
      <c r="A158" s="15" t="s">
        <v>336</v>
      </c>
      <c r="B158" s="16" t="s">
        <v>337</v>
      </c>
      <c r="C158" s="16" t="s">
        <v>141</v>
      </c>
      <c r="D158" s="16" t="s">
        <v>15</v>
      </c>
      <c r="E158" s="15"/>
      <c r="F158" s="17">
        <v>16888244.370000001</v>
      </c>
      <c r="G158" s="17">
        <v>615000</v>
      </c>
      <c r="H158" s="17">
        <f t="shared" si="4"/>
        <v>17503244.370000001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22"/>
    </row>
    <row r="159" spans="1:15" ht="63.75" x14ac:dyDescent="0.2">
      <c r="A159" s="18" t="s">
        <v>338</v>
      </c>
      <c r="B159" s="19"/>
      <c r="C159" s="19"/>
      <c r="D159" s="19" t="s">
        <v>339</v>
      </c>
      <c r="E159" s="18" t="s">
        <v>36</v>
      </c>
      <c r="F159" s="20">
        <v>16888244.370000001</v>
      </c>
      <c r="G159" s="20">
        <v>615000</v>
      </c>
      <c r="H159" s="20">
        <f t="shared" si="4"/>
        <v>17503244.370000001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18" t="s">
        <v>340</v>
      </c>
    </row>
    <row r="160" spans="1:15" ht="63.75" x14ac:dyDescent="0.2">
      <c r="A160" s="15" t="s">
        <v>341</v>
      </c>
      <c r="B160" s="16" t="s">
        <v>342</v>
      </c>
      <c r="C160" s="16" t="s">
        <v>141</v>
      </c>
      <c r="D160" s="16" t="s">
        <v>15</v>
      </c>
      <c r="E160" s="15"/>
      <c r="F160" s="17">
        <v>12190476.189999999</v>
      </c>
      <c r="G160" s="17">
        <v>470000</v>
      </c>
      <c r="H160" s="17">
        <f t="shared" si="4"/>
        <v>12660476.189999999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22"/>
    </row>
    <row r="161" spans="1:15" ht="63.75" x14ac:dyDescent="0.2">
      <c r="A161" s="18" t="s">
        <v>343</v>
      </c>
      <c r="B161" s="19"/>
      <c r="C161" s="19"/>
      <c r="D161" s="19" t="s">
        <v>344</v>
      </c>
      <c r="E161" s="18" t="s">
        <v>36</v>
      </c>
      <c r="F161" s="20">
        <v>12190476.189999999</v>
      </c>
      <c r="G161" s="20">
        <v>470000</v>
      </c>
      <c r="H161" s="20">
        <f t="shared" si="4"/>
        <v>12660476.189999999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18" t="s">
        <v>340</v>
      </c>
    </row>
    <row r="162" spans="1:15" ht="63.75" x14ac:dyDescent="0.2">
      <c r="A162" s="15" t="s">
        <v>345</v>
      </c>
      <c r="B162" s="16" t="s">
        <v>346</v>
      </c>
      <c r="C162" s="16" t="s">
        <v>141</v>
      </c>
      <c r="D162" s="16" t="s">
        <v>15</v>
      </c>
      <c r="E162" s="15"/>
      <c r="F162" s="17">
        <v>126189564.76000001</v>
      </c>
      <c r="G162" s="30">
        <f>G163</f>
        <v>0</v>
      </c>
      <c r="H162" s="17">
        <f t="shared" si="4"/>
        <v>126189564.76000001</v>
      </c>
      <c r="I162" s="17">
        <v>0</v>
      </c>
      <c r="J162" s="17">
        <v>30000000</v>
      </c>
      <c r="K162" s="17">
        <v>30000000</v>
      </c>
      <c r="L162" s="17">
        <v>0</v>
      </c>
      <c r="M162" s="17">
        <v>0</v>
      </c>
      <c r="N162" s="17">
        <v>0</v>
      </c>
      <c r="O162" s="22"/>
    </row>
    <row r="163" spans="1:15" ht="38.25" x14ac:dyDescent="0.2">
      <c r="A163" s="18" t="s">
        <v>347</v>
      </c>
      <c r="B163" s="19"/>
      <c r="C163" s="19"/>
      <c r="D163" s="19" t="s">
        <v>348</v>
      </c>
      <c r="E163" s="18" t="s">
        <v>36</v>
      </c>
      <c r="F163" s="20">
        <v>126189564.76000001</v>
      </c>
      <c r="G163" s="20">
        <v>0</v>
      </c>
      <c r="H163" s="20">
        <f t="shared" si="4"/>
        <v>126189564.76000001</v>
      </c>
      <c r="I163" s="20">
        <v>0</v>
      </c>
      <c r="J163" s="20">
        <v>30000000</v>
      </c>
      <c r="K163" s="20">
        <v>30000000</v>
      </c>
      <c r="L163" s="20">
        <v>0</v>
      </c>
      <c r="M163" s="20">
        <v>0</v>
      </c>
      <c r="N163" s="20">
        <v>0</v>
      </c>
      <c r="O163" s="18" t="s">
        <v>26</v>
      </c>
    </row>
    <row r="164" spans="1:15" ht="25.5" x14ac:dyDescent="0.2">
      <c r="A164" s="13" t="s">
        <v>55</v>
      </c>
      <c r="B164" s="4" t="s">
        <v>15</v>
      </c>
      <c r="C164" s="4" t="s">
        <v>15</v>
      </c>
      <c r="D164" s="4" t="s">
        <v>15</v>
      </c>
      <c r="E164" s="13"/>
      <c r="F164" s="14">
        <v>1808602.04</v>
      </c>
      <c r="G164" s="14">
        <f>G165</f>
        <v>15242417.280000001</v>
      </c>
      <c r="H164" s="14">
        <f t="shared" si="4"/>
        <v>17051019.32</v>
      </c>
      <c r="I164" s="14">
        <v>28101731.390000001</v>
      </c>
      <c r="J164" s="14">
        <f>J165</f>
        <v>8571167.6799999997</v>
      </c>
      <c r="K164" s="14">
        <f>I164+J164</f>
        <v>36672899.07</v>
      </c>
      <c r="L164" s="14">
        <v>0</v>
      </c>
      <c r="M164" s="14">
        <v>0</v>
      </c>
      <c r="N164" s="14">
        <v>0</v>
      </c>
      <c r="O164" s="22"/>
    </row>
    <row r="165" spans="1:15" ht="38.25" x14ac:dyDescent="0.2">
      <c r="A165" s="15" t="s">
        <v>349</v>
      </c>
      <c r="B165" s="16" t="s">
        <v>350</v>
      </c>
      <c r="C165" s="16" t="s">
        <v>22</v>
      </c>
      <c r="D165" s="16" t="s">
        <v>15</v>
      </c>
      <c r="E165" s="15"/>
      <c r="F165" s="17">
        <v>1235622.45</v>
      </c>
      <c r="G165" s="17">
        <f>G166</f>
        <v>15242417.280000001</v>
      </c>
      <c r="H165" s="17">
        <f t="shared" si="4"/>
        <v>16478039.73</v>
      </c>
      <c r="I165" s="17">
        <v>0</v>
      </c>
      <c r="J165" s="17">
        <f>J166</f>
        <v>8571167.6799999997</v>
      </c>
      <c r="K165" s="17">
        <f>I165+J165</f>
        <v>8571167.6799999997</v>
      </c>
      <c r="L165" s="17">
        <v>0</v>
      </c>
      <c r="M165" s="17">
        <v>0</v>
      </c>
      <c r="N165" s="17">
        <v>0</v>
      </c>
      <c r="O165" s="22"/>
    </row>
    <row r="166" spans="1:15" ht="89.25" x14ac:dyDescent="0.2">
      <c r="A166" s="18" t="s">
        <v>351</v>
      </c>
      <c r="B166" s="19"/>
      <c r="C166" s="19"/>
      <c r="D166" s="19" t="s">
        <v>352</v>
      </c>
      <c r="E166" s="18" t="s">
        <v>50</v>
      </c>
      <c r="F166" s="20">
        <v>1235622.45</v>
      </c>
      <c r="G166" s="20">
        <f>23813584.96-8571167.68</f>
        <v>15242417.280000001</v>
      </c>
      <c r="H166" s="20">
        <f t="shared" si="4"/>
        <v>16478039.73</v>
      </c>
      <c r="I166" s="20">
        <v>0</v>
      </c>
      <c r="J166" s="20">
        <v>8571167.6799999997</v>
      </c>
      <c r="K166" s="20">
        <f>I166+J166</f>
        <v>8571167.6799999997</v>
      </c>
      <c r="L166" s="20">
        <v>0</v>
      </c>
      <c r="M166" s="20">
        <v>0</v>
      </c>
      <c r="N166" s="20">
        <v>0</v>
      </c>
      <c r="O166" s="18" t="s">
        <v>353</v>
      </c>
    </row>
    <row r="167" spans="1:15" ht="25.5" x14ac:dyDescent="0.2">
      <c r="A167" s="13" t="s">
        <v>354</v>
      </c>
      <c r="B167" s="4" t="s">
        <v>15</v>
      </c>
      <c r="C167" s="4" t="s">
        <v>15</v>
      </c>
      <c r="D167" s="4" t="s">
        <v>15</v>
      </c>
      <c r="E167" s="13"/>
      <c r="F167" s="14">
        <v>1176851000</v>
      </c>
      <c r="G167" s="14">
        <v>36725137.359999999</v>
      </c>
      <c r="H167" s="14">
        <v>1213576137.3599999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22"/>
    </row>
    <row r="168" spans="1:15" ht="25.5" x14ac:dyDescent="0.2">
      <c r="A168" s="15" t="s">
        <v>355</v>
      </c>
      <c r="B168" s="16" t="s">
        <v>356</v>
      </c>
      <c r="C168" s="16" t="s">
        <v>357</v>
      </c>
      <c r="D168" s="16" t="s">
        <v>15</v>
      </c>
      <c r="E168" s="15"/>
      <c r="F168" s="17">
        <v>1169851000</v>
      </c>
      <c r="G168" s="17">
        <v>43664000</v>
      </c>
      <c r="H168" s="17">
        <v>1213515000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22"/>
    </row>
    <row r="169" spans="1:15" ht="89.25" x14ac:dyDescent="0.2">
      <c r="A169" s="18" t="s">
        <v>358</v>
      </c>
      <c r="B169" s="19"/>
      <c r="C169" s="19"/>
      <c r="D169" s="19" t="s">
        <v>359</v>
      </c>
      <c r="E169" s="18" t="s">
        <v>36</v>
      </c>
      <c r="F169" s="20">
        <v>1169851000</v>
      </c>
      <c r="G169" s="20">
        <v>43664000</v>
      </c>
      <c r="H169" s="20">
        <v>1213515000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0">
        <v>0</v>
      </c>
      <c r="O169" s="18" t="s">
        <v>360</v>
      </c>
    </row>
    <row r="170" spans="1:15" ht="25.5" x14ac:dyDescent="0.2">
      <c r="A170" s="15" t="s">
        <v>361</v>
      </c>
      <c r="B170" s="16" t="s">
        <v>362</v>
      </c>
      <c r="C170" s="16" t="s">
        <v>141</v>
      </c>
      <c r="D170" s="16" t="s">
        <v>15</v>
      </c>
      <c r="E170" s="15"/>
      <c r="F170" s="17">
        <v>7000000</v>
      </c>
      <c r="G170" s="17">
        <v>-6938862.6399999997</v>
      </c>
      <c r="H170" s="17">
        <v>61137.36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22"/>
    </row>
    <row r="171" spans="1:15" ht="25.5" x14ac:dyDescent="0.2">
      <c r="A171" s="18" t="s">
        <v>363</v>
      </c>
      <c r="B171" s="19"/>
      <c r="C171" s="19"/>
      <c r="D171" s="19" t="s">
        <v>364</v>
      </c>
      <c r="E171" s="18" t="s">
        <v>36</v>
      </c>
      <c r="F171" s="20">
        <v>7000000</v>
      </c>
      <c r="G171" s="20">
        <v>-6938862.6399999997</v>
      </c>
      <c r="H171" s="20">
        <v>61137.36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18" t="s">
        <v>365</v>
      </c>
    </row>
    <row r="172" spans="1:15" ht="12.75" customHeight="1" x14ac:dyDescent="0.2">
      <c r="A172" s="2" t="s">
        <v>366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x14ac:dyDescent="0.2">
      <c r="A173" s="10" t="s">
        <v>367</v>
      </c>
      <c r="B173" s="11" t="s">
        <v>15</v>
      </c>
      <c r="C173" s="11" t="s">
        <v>15</v>
      </c>
      <c r="D173" s="11" t="s">
        <v>15</v>
      </c>
      <c r="E173" s="10"/>
      <c r="F173" s="12">
        <v>915700</v>
      </c>
      <c r="G173" s="12">
        <v>-915700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0"/>
    </row>
    <row r="174" spans="1:15" x14ac:dyDescent="0.2">
      <c r="A174" s="13" t="s">
        <v>233</v>
      </c>
      <c r="B174" s="4" t="s">
        <v>15</v>
      </c>
      <c r="C174" s="4" t="s">
        <v>15</v>
      </c>
      <c r="D174" s="4" t="s">
        <v>15</v>
      </c>
      <c r="E174" s="13"/>
      <c r="F174" s="14">
        <v>915700</v>
      </c>
      <c r="G174" s="14">
        <v>-915700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3"/>
    </row>
    <row r="175" spans="1:15" ht="25.5" x14ac:dyDescent="0.2">
      <c r="A175" s="15" t="s">
        <v>234</v>
      </c>
      <c r="B175" s="16" t="s">
        <v>235</v>
      </c>
      <c r="C175" s="16" t="s">
        <v>368</v>
      </c>
      <c r="D175" s="16" t="s">
        <v>15</v>
      </c>
      <c r="E175" s="15"/>
      <c r="F175" s="17">
        <v>915700</v>
      </c>
      <c r="G175" s="17">
        <v>-915700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5"/>
    </row>
    <row r="176" spans="1:15" ht="38.25" x14ac:dyDescent="0.2">
      <c r="A176" s="18" t="s">
        <v>369</v>
      </c>
      <c r="B176" s="19"/>
      <c r="C176" s="19"/>
      <c r="D176" s="19" t="s">
        <v>370</v>
      </c>
      <c r="E176" s="18" t="s">
        <v>36</v>
      </c>
      <c r="F176" s="20">
        <v>915700</v>
      </c>
      <c r="G176" s="20">
        <v>-915700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8" t="s">
        <v>371</v>
      </c>
    </row>
    <row r="177" spans="1:15" ht="25.5" x14ac:dyDescent="0.2">
      <c r="A177" s="7" t="s">
        <v>372</v>
      </c>
      <c r="B177" s="8" t="s">
        <v>15</v>
      </c>
      <c r="C177" s="8" t="s">
        <v>15</v>
      </c>
      <c r="D177" s="8" t="s">
        <v>15</v>
      </c>
      <c r="E177" s="7"/>
      <c r="F177" s="9">
        <v>13294093222.68</v>
      </c>
      <c r="G177" s="9">
        <v>727574766.22000003</v>
      </c>
      <c r="H177" s="9">
        <v>14021667988.9</v>
      </c>
      <c r="I177" s="9">
        <v>5082215166</v>
      </c>
      <c r="J177" s="9">
        <v>115380200</v>
      </c>
      <c r="K177" s="9">
        <v>5197595366</v>
      </c>
      <c r="L177" s="9">
        <v>5415173316</v>
      </c>
      <c r="M177" s="9">
        <v>0</v>
      </c>
      <c r="N177" s="9">
        <v>5415173316</v>
      </c>
      <c r="O177" s="7"/>
    </row>
    <row r="178" spans="1:15" ht="12.75" customHeight="1" x14ac:dyDescent="0.2">
      <c r="A178" s="2" t="s">
        <v>17</v>
      </c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x14ac:dyDescent="0.2">
      <c r="A179" s="10" t="s">
        <v>18</v>
      </c>
      <c r="B179" s="11" t="s">
        <v>15</v>
      </c>
      <c r="C179" s="11" t="s">
        <v>15</v>
      </c>
      <c r="D179" s="11" t="s">
        <v>15</v>
      </c>
      <c r="E179" s="10"/>
      <c r="F179" s="12">
        <v>237086400</v>
      </c>
      <c r="G179" s="12">
        <v>90794600</v>
      </c>
      <c r="H179" s="12">
        <v>327881000</v>
      </c>
      <c r="I179" s="12">
        <v>760671300</v>
      </c>
      <c r="J179" s="12">
        <v>0</v>
      </c>
      <c r="K179" s="12">
        <v>760671300</v>
      </c>
      <c r="L179" s="12">
        <v>1675889800</v>
      </c>
      <c r="M179" s="12">
        <v>0</v>
      </c>
      <c r="N179" s="12">
        <v>1675889800</v>
      </c>
      <c r="O179" s="10"/>
    </row>
    <row r="180" spans="1:15" x14ac:dyDescent="0.2">
      <c r="A180" s="13" t="s">
        <v>19</v>
      </c>
      <c r="B180" s="4" t="s">
        <v>15</v>
      </c>
      <c r="C180" s="4" t="s">
        <v>15</v>
      </c>
      <c r="D180" s="4" t="s">
        <v>15</v>
      </c>
      <c r="E180" s="13"/>
      <c r="F180" s="14">
        <v>77221800</v>
      </c>
      <c r="G180" s="14">
        <v>0</v>
      </c>
      <c r="H180" s="14">
        <v>77221800</v>
      </c>
      <c r="I180" s="14">
        <v>474896700</v>
      </c>
      <c r="J180" s="14">
        <v>0</v>
      </c>
      <c r="K180" s="14">
        <v>474896700</v>
      </c>
      <c r="L180" s="14">
        <v>1675889800</v>
      </c>
      <c r="M180" s="14">
        <v>0</v>
      </c>
      <c r="N180" s="14">
        <v>1675889800</v>
      </c>
      <c r="O180" s="13"/>
    </row>
    <row r="181" spans="1:15" ht="25.5" x14ac:dyDescent="0.2">
      <c r="A181" s="15" t="s">
        <v>31</v>
      </c>
      <c r="B181" s="16" t="s">
        <v>32</v>
      </c>
      <c r="C181" s="16" t="s">
        <v>33</v>
      </c>
      <c r="D181" s="16" t="s">
        <v>15</v>
      </c>
      <c r="E181" s="15"/>
      <c r="F181" s="17">
        <v>0</v>
      </c>
      <c r="G181" s="17">
        <v>0</v>
      </c>
      <c r="H181" s="17">
        <v>0</v>
      </c>
      <c r="I181" s="17">
        <v>0</v>
      </c>
      <c r="J181" s="17">
        <v>91384100</v>
      </c>
      <c r="K181" s="17">
        <v>91384100</v>
      </c>
      <c r="L181" s="17">
        <v>0</v>
      </c>
      <c r="M181" s="17">
        <v>815431200</v>
      </c>
      <c r="N181" s="17">
        <v>815431200</v>
      </c>
      <c r="O181" s="15"/>
    </row>
    <row r="182" spans="1:15" x14ac:dyDescent="0.2">
      <c r="A182" s="18" t="s">
        <v>34</v>
      </c>
      <c r="B182" s="19"/>
      <c r="C182" s="19"/>
      <c r="D182" s="19" t="s">
        <v>35</v>
      </c>
      <c r="E182" s="18" t="s">
        <v>36</v>
      </c>
      <c r="F182" s="20">
        <v>0</v>
      </c>
      <c r="G182" s="20">
        <v>0</v>
      </c>
      <c r="H182" s="20">
        <v>0</v>
      </c>
      <c r="I182" s="20">
        <v>0</v>
      </c>
      <c r="J182" s="20">
        <v>91384100</v>
      </c>
      <c r="K182" s="20">
        <v>91384100</v>
      </c>
      <c r="L182" s="20">
        <v>0</v>
      </c>
      <c r="M182" s="20">
        <v>815431200</v>
      </c>
      <c r="N182" s="20">
        <v>815431200</v>
      </c>
      <c r="O182" s="28" t="s">
        <v>37</v>
      </c>
    </row>
    <row r="183" spans="1:15" ht="25.5" x14ac:dyDescent="0.2">
      <c r="A183" s="15" t="s">
        <v>31</v>
      </c>
      <c r="B183" s="16" t="s">
        <v>32</v>
      </c>
      <c r="C183" s="16" t="s">
        <v>22</v>
      </c>
      <c r="D183" s="16" t="s">
        <v>15</v>
      </c>
      <c r="E183" s="15"/>
      <c r="F183" s="17">
        <v>71065600</v>
      </c>
      <c r="G183" s="17">
        <v>0</v>
      </c>
      <c r="H183" s="17">
        <v>71065600</v>
      </c>
      <c r="I183" s="17">
        <v>474896700</v>
      </c>
      <c r="J183" s="17">
        <v>-91384100</v>
      </c>
      <c r="K183" s="17">
        <v>383512600</v>
      </c>
      <c r="L183" s="17">
        <v>1675889800</v>
      </c>
      <c r="M183" s="17">
        <v>-815431200</v>
      </c>
      <c r="N183" s="17">
        <v>860458600</v>
      </c>
      <c r="O183" s="28"/>
    </row>
    <row r="184" spans="1:15" x14ac:dyDescent="0.2">
      <c r="A184" s="18" t="s">
        <v>34</v>
      </c>
      <c r="B184" s="19"/>
      <c r="C184" s="19"/>
      <c r="D184" s="19" t="s">
        <v>35</v>
      </c>
      <c r="E184" s="18" t="s">
        <v>36</v>
      </c>
      <c r="F184" s="20">
        <v>0</v>
      </c>
      <c r="G184" s="20">
        <v>0</v>
      </c>
      <c r="H184" s="20">
        <v>0</v>
      </c>
      <c r="I184" s="20">
        <v>91384100</v>
      </c>
      <c r="J184" s="20">
        <v>-91384100</v>
      </c>
      <c r="K184" s="20">
        <v>0</v>
      </c>
      <c r="L184" s="20">
        <v>815431200</v>
      </c>
      <c r="M184" s="20">
        <v>-815431200</v>
      </c>
      <c r="N184" s="20">
        <v>0</v>
      </c>
      <c r="O184" s="28" t="s">
        <v>37</v>
      </c>
    </row>
    <row r="185" spans="1:15" ht="25.5" x14ac:dyDescent="0.2">
      <c r="A185" s="13" t="s">
        <v>55</v>
      </c>
      <c r="B185" s="4" t="s">
        <v>15</v>
      </c>
      <c r="C185" s="4" t="s">
        <v>15</v>
      </c>
      <c r="D185" s="4" t="s">
        <v>15</v>
      </c>
      <c r="E185" s="13"/>
      <c r="F185" s="14">
        <v>159864600</v>
      </c>
      <c r="G185" s="14">
        <v>90794600</v>
      </c>
      <c r="H185" s="14">
        <v>250659200</v>
      </c>
      <c r="I185" s="14">
        <v>285774600</v>
      </c>
      <c r="J185" s="14">
        <v>0</v>
      </c>
      <c r="K185" s="14">
        <v>285774600</v>
      </c>
      <c r="L185" s="14">
        <v>0</v>
      </c>
      <c r="M185" s="14">
        <v>0</v>
      </c>
      <c r="N185" s="14">
        <v>0</v>
      </c>
      <c r="O185" s="28"/>
    </row>
    <row r="186" spans="1:15" ht="51" x14ac:dyDescent="0.2">
      <c r="A186" s="15" t="s">
        <v>56</v>
      </c>
      <c r="B186" s="16" t="s">
        <v>57</v>
      </c>
      <c r="C186" s="16" t="s">
        <v>22</v>
      </c>
      <c r="D186" s="16" t="s">
        <v>15</v>
      </c>
      <c r="E186" s="15"/>
      <c r="F186" s="17">
        <v>0</v>
      </c>
      <c r="G186" s="17">
        <v>90794600</v>
      </c>
      <c r="H186" s="17">
        <v>90794600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28"/>
    </row>
    <row r="187" spans="1:15" ht="38.25" x14ac:dyDescent="0.2">
      <c r="A187" s="18" t="s">
        <v>58</v>
      </c>
      <c r="B187" s="19"/>
      <c r="C187" s="19"/>
      <c r="D187" s="19" t="s">
        <v>59</v>
      </c>
      <c r="E187" s="18" t="s">
        <v>50</v>
      </c>
      <c r="F187" s="20">
        <v>0</v>
      </c>
      <c r="G187" s="20">
        <v>90794600</v>
      </c>
      <c r="H187" s="20">
        <v>90794600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18" t="s">
        <v>373</v>
      </c>
    </row>
    <row r="188" spans="1:15" ht="12.75" customHeight="1" x14ac:dyDescent="0.2">
      <c r="A188" s="2" t="s">
        <v>61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x14ac:dyDescent="0.2">
      <c r="A189" s="10" t="s">
        <v>62</v>
      </c>
      <c r="B189" s="11" t="s">
        <v>15</v>
      </c>
      <c r="C189" s="11" t="s">
        <v>15</v>
      </c>
      <c r="D189" s="11" t="s">
        <v>15</v>
      </c>
      <c r="E189" s="10"/>
      <c r="F189" s="12">
        <v>106608582.29000001</v>
      </c>
      <c r="G189" s="12">
        <v>63342000</v>
      </c>
      <c r="H189" s="12">
        <v>169950582.28999999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0"/>
    </row>
    <row r="190" spans="1:15" x14ac:dyDescent="0.2">
      <c r="A190" s="13" t="s">
        <v>63</v>
      </c>
      <c r="B190" s="4" t="s">
        <v>15</v>
      </c>
      <c r="C190" s="4" t="s">
        <v>15</v>
      </c>
      <c r="D190" s="4" t="s">
        <v>15</v>
      </c>
      <c r="E190" s="13"/>
      <c r="F190" s="14">
        <v>106608582.29000001</v>
      </c>
      <c r="G190" s="14">
        <v>63342000</v>
      </c>
      <c r="H190" s="14">
        <v>169950582.28999999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3"/>
    </row>
    <row r="191" spans="1:15" ht="51" x14ac:dyDescent="0.2">
      <c r="A191" s="15" t="s">
        <v>374</v>
      </c>
      <c r="B191" s="16" t="s">
        <v>375</v>
      </c>
      <c r="C191" s="16" t="s">
        <v>22</v>
      </c>
      <c r="D191" s="16" t="s">
        <v>15</v>
      </c>
      <c r="E191" s="15"/>
      <c r="F191" s="17">
        <v>0</v>
      </c>
      <c r="G191" s="17">
        <v>63342000</v>
      </c>
      <c r="H191" s="17">
        <v>63342000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5"/>
    </row>
    <row r="192" spans="1:15" ht="38.25" x14ac:dyDescent="0.2">
      <c r="A192" s="18" t="s">
        <v>66</v>
      </c>
      <c r="B192" s="19"/>
      <c r="C192" s="19"/>
      <c r="D192" s="19" t="s">
        <v>67</v>
      </c>
      <c r="E192" s="18" t="s">
        <v>54</v>
      </c>
      <c r="F192" s="20">
        <v>0</v>
      </c>
      <c r="G192" s="20">
        <v>63342000</v>
      </c>
      <c r="H192" s="20">
        <v>63342000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8" t="s">
        <v>376</v>
      </c>
    </row>
    <row r="193" spans="1:15" x14ac:dyDescent="0.2">
      <c r="A193" s="10" t="s">
        <v>69</v>
      </c>
      <c r="B193" s="11" t="s">
        <v>15</v>
      </c>
      <c r="C193" s="11" t="s">
        <v>15</v>
      </c>
      <c r="D193" s="11" t="s">
        <v>15</v>
      </c>
      <c r="E193" s="10"/>
      <c r="F193" s="12">
        <v>41956100</v>
      </c>
      <c r="G193" s="12">
        <v>0</v>
      </c>
      <c r="H193" s="12">
        <v>41956100</v>
      </c>
      <c r="I193" s="12">
        <v>73700000</v>
      </c>
      <c r="J193" s="12">
        <v>0</v>
      </c>
      <c r="K193" s="12">
        <v>73700000</v>
      </c>
      <c r="L193" s="12">
        <v>145000000</v>
      </c>
      <c r="M193" s="12">
        <v>0</v>
      </c>
      <c r="N193" s="12">
        <v>145000000</v>
      </c>
      <c r="O193" s="10"/>
    </row>
    <row r="194" spans="1:15" x14ac:dyDescent="0.2">
      <c r="A194" s="15" t="s">
        <v>71</v>
      </c>
      <c r="B194" s="16" t="s">
        <v>72</v>
      </c>
      <c r="C194" s="16" t="s">
        <v>22</v>
      </c>
      <c r="D194" s="16" t="s">
        <v>15</v>
      </c>
      <c r="E194" s="15"/>
      <c r="F194" s="17">
        <v>41956100</v>
      </c>
      <c r="G194" s="17">
        <v>0</v>
      </c>
      <c r="H194" s="17">
        <v>41956100</v>
      </c>
      <c r="I194" s="17">
        <v>73700000</v>
      </c>
      <c r="J194" s="17">
        <v>0</v>
      </c>
      <c r="K194" s="17">
        <v>73700000</v>
      </c>
      <c r="L194" s="17">
        <v>145000000</v>
      </c>
      <c r="M194" s="17">
        <v>0</v>
      </c>
      <c r="N194" s="17">
        <v>145000000</v>
      </c>
      <c r="O194" s="15"/>
    </row>
    <row r="195" spans="1:15" ht="38.25" customHeight="1" x14ac:dyDescent="0.2">
      <c r="A195" s="18" t="s">
        <v>73</v>
      </c>
      <c r="B195" s="19"/>
      <c r="C195" s="19"/>
      <c r="D195" s="19" t="s">
        <v>74</v>
      </c>
      <c r="E195" s="18" t="s">
        <v>75</v>
      </c>
      <c r="F195" s="20">
        <v>20972900</v>
      </c>
      <c r="G195" s="20">
        <v>-8030900</v>
      </c>
      <c r="H195" s="20">
        <v>12942000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1" t="s">
        <v>377</v>
      </c>
    </row>
    <row r="196" spans="1:15" ht="38.25" x14ac:dyDescent="0.2">
      <c r="A196" s="18" t="s">
        <v>77</v>
      </c>
      <c r="B196" s="19"/>
      <c r="C196" s="19"/>
      <c r="D196" s="19" t="s">
        <v>78</v>
      </c>
      <c r="E196" s="18" t="s">
        <v>79</v>
      </c>
      <c r="F196" s="20">
        <v>20983200</v>
      </c>
      <c r="G196" s="20">
        <v>8030900</v>
      </c>
      <c r="H196" s="20">
        <v>29014100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1"/>
    </row>
    <row r="197" spans="1:15" ht="12.75" customHeight="1" x14ac:dyDescent="0.2">
      <c r="A197" s="2" t="s">
        <v>80</v>
      </c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x14ac:dyDescent="0.2">
      <c r="A198" s="10" t="s">
        <v>81</v>
      </c>
      <c r="B198" s="11" t="s">
        <v>15</v>
      </c>
      <c r="C198" s="11" t="s">
        <v>15</v>
      </c>
      <c r="D198" s="11" t="s">
        <v>15</v>
      </c>
      <c r="E198" s="10"/>
      <c r="F198" s="12">
        <v>969117056.47000003</v>
      </c>
      <c r="G198" s="12">
        <v>12302700</v>
      </c>
      <c r="H198" s="12">
        <v>981419756.47000003</v>
      </c>
      <c r="I198" s="12">
        <v>1325063000</v>
      </c>
      <c r="J198" s="12">
        <v>0</v>
      </c>
      <c r="K198" s="12">
        <v>1325063000</v>
      </c>
      <c r="L198" s="12">
        <v>678022200</v>
      </c>
      <c r="M198" s="12">
        <v>0</v>
      </c>
      <c r="N198" s="12">
        <v>678022200</v>
      </c>
      <c r="O198" s="10"/>
    </row>
    <row r="199" spans="1:15" ht="25.5" x14ac:dyDescent="0.2">
      <c r="A199" s="13" t="s">
        <v>82</v>
      </c>
      <c r="B199" s="4" t="s">
        <v>15</v>
      </c>
      <c r="C199" s="4" t="s">
        <v>15</v>
      </c>
      <c r="D199" s="4" t="s">
        <v>15</v>
      </c>
      <c r="E199" s="13"/>
      <c r="F199" s="14">
        <v>637448100</v>
      </c>
      <c r="G199" s="14">
        <v>0</v>
      </c>
      <c r="H199" s="14">
        <v>637448100</v>
      </c>
      <c r="I199" s="14">
        <v>1325063000</v>
      </c>
      <c r="J199" s="14">
        <v>0</v>
      </c>
      <c r="K199" s="14">
        <v>1325063000</v>
      </c>
      <c r="L199" s="14">
        <v>678022200</v>
      </c>
      <c r="M199" s="14">
        <v>0</v>
      </c>
      <c r="N199" s="14">
        <v>678022200</v>
      </c>
      <c r="O199" s="13"/>
    </row>
    <row r="200" spans="1:15" ht="38.25" x14ac:dyDescent="0.2">
      <c r="A200" s="15" t="s">
        <v>98</v>
      </c>
      <c r="B200" s="16" t="s">
        <v>99</v>
      </c>
      <c r="C200" s="16" t="s">
        <v>100</v>
      </c>
      <c r="D200" s="16" t="s">
        <v>15</v>
      </c>
      <c r="E200" s="15"/>
      <c r="F200" s="17">
        <v>0</v>
      </c>
      <c r="G200" s="17">
        <v>0</v>
      </c>
      <c r="H200" s="17">
        <v>0</v>
      </c>
      <c r="I200" s="17">
        <v>998542200</v>
      </c>
      <c r="J200" s="17">
        <v>1151100</v>
      </c>
      <c r="K200" s="17">
        <v>999693300</v>
      </c>
      <c r="L200" s="17">
        <v>545708610</v>
      </c>
      <c r="M200" s="17">
        <v>0</v>
      </c>
      <c r="N200" s="17">
        <v>545708610</v>
      </c>
      <c r="O200" s="28"/>
    </row>
    <row r="201" spans="1:15" ht="25.5" x14ac:dyDescent="0.2">
      <c r="A201" s="18" t="s">
        <v>101</v>
      </c>
      <c r="B201" s="19"/>
      <c r="C201" s="19"/>
      <c r="D201" s="19" t="s">
        <v>102</v>
      </c>
      <c r="E201" s="18" t="s">
        <v>36</v>
      </c>
      <c r="F201" s="20">
        <v>0</v>
      </c>
      <c r="G201" s="20">
        <v>0</v>
      </c>
      <c r="H201" s="20">
        <v>0</v>
      </c>
      <c r="I201" s="20">
        <v>717790953</v>
      </c>
      <c r="J201" s="20">
        <v>1151100</v>
      </c>
      <c r="K201" s="20">
        <v>718942053</v>
      </c>
      <c r="L201" s="20">
        <v>379628010</v>
      </c>
      <c r="M201" s="20">
        <v>0</v>
      </c>
      <c r="N201" s="20">
        <v>379628010</v>
      </c>
      <c r="O201" s="28" t="s">
        <v>103</v>
      </c>
    </row>
    <row r="202" spans="1:15" ht="25.5" x14ac:dyDescent="0.2">
      <c r="A202" s="15" t="s">
        <v>104</v>
      </c>
      <c r="B202" s="16" t="s">
        <v>105</v>
      </c>
      <c r="C202" s="16" t="s">
        <v>22</v>
      </c>
      <c r="D202" s="16" t="s">
        <v>15</v>
      </c>
      <c r="E202" s="15"/>
      <c r="F202" s="17">
        <v>549279100</v>
      </c>
      <c r="G202" s="17">
        <v>0</v>
      </c>
      <c r="H202" s="17">
        <v>549279100</v>
      </c>
      <c r="I202" s="17">
        <v>326520800</v>
      </c>
      <c r="J202" s="17">
        <v>-1151100</v>
      </c>
      <c r="K202" s="17">
        <v>325369700</v>
      </c>
      <c r="L202" s="17">
        <v>132313590</v>
      </c>
      <c r="M202" s="17">
        <v>0</v>
      </c>
      <c r="N202" s="17">
        <v>132313590</v>
      </c>
      <c r="O202" s="15"/>
    </row>
    <row r="203" spans="1:15" ht="25.5" customHeight="1" x14ac:dyDescent="0.2">
      <c r="A203" s="18" t="s">
        <v>106</v>
      </c>
      <c r="B203" s="19"/>
      <c r="C203" s="19"/>
      <c r="D203" s="19" t="s">
        <v>107</v>
      </c>
      <c r="E203" s="18" t="s">
        <v>108</v>
      </c>
      <c r="F203" s="20">
        <v>57430700</v>
      </c>
      <c r="G203" s="20">
        <v>-1046800</v>
      </c>
      <c r="H203" s="20">
        <v>56383900</v>
      </c>
      <c r="I203" s="20">
        <v>62648700</v>
      </c>
      <c r="J203" s="20">
        <v>-1151100</v>
      </c>
      <c r="K203" s="20">
        <v>61497600</v>
      </c>
      <c r="L203" s="20">
        <v>0</v>
      </c>
      <c r="M203" s="20">
        <v>0</v>
      </c>
      <c r="N203" s="20">
        <v>0</v>
      </c>
      <c r="O203" s="1" t="s">
        <v>378</v>
      </c>
    </row>
    <row r="204" spans="1:15" ht="38.25" x14ac:dyDescent="0.2">
      <c r="A204" s="18" t="s">
        <v>110</v>
      </c>
      <c r="B204" s="19"/>
      <c r="C204" s="19"/>
      <c r="D204" s="19" t="s">
        <v>111</v>
      </c>
      <c r="E204" s="18" t="s">
        <v>112</v>
      </c>
      <c r="F204" s="20">
        <v>20912200</v>
      </c>
      <c r="G204" s="20">
        <v>1046800</v>
      </c>
      <c r="H204" s="20">
        <v>21959000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1"/>
    </row>
    <row r="205" spans="1:15" ht="25.5" x14ac:dyDescent="0.2">
      <c r="A205" s="13" t="s">
        <v>55</v>
      </c>
      <c r="B205" s="4" t="s">
        <v>15</v>
      </c>
      <c r="C205" s="4" t="s">
        <v>15</v>
      </c>
      <c r="D205" s="4" t="s">
        <v>15</v>
      </c>
      <c r="E205" s="13"/>
      <c r="F205" s="14">
        <v>46702800</v>
      </c>
      <c r="G205" s="14">
        <v>12302700</v>
      </c>
      <c r="H205" s="14">
        <v>59005500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3"/>
    </row>
    <row r="206" spans="1:15" ht="51" x14ac:dyDescent="0.2">
      <c r="A206" s="15" t="s">
        <v>56</v>
      </c>
      <c r="B206" s="16" t="s">
        <v>57</v>
      </c>
      <c r="C206" s="16" t="s">
        <v>22</v>
      </c>
      <c r="D206" s="16" t="s">
        <v>15</v>
      </c>
      <c r="E206" s="15"/>
      <c r="F206" s="17">
        <v>0</v>
      </c>
      <c r="G206" s="17">
        <v>12302700</v>
      </c>
      <c r="H206" s="17">
        <v>12302700</v>
      </c>
      <c r="I206" s="17">
        <v>0</v>
      </c>
      <c r="J206" s="17">
        <v>0</v>
      </c>
      <c r="K206" s="17">
        <v>0</v>
      </c>
      <c r="L206" s="17">
        <v>0</v>
      </c>
      <c r="M206" s="17">
        <v>0</v>
      </c>
      <c r="N206" s="17">
        <v>0</v>
      </c>
      <c r="O206" s="15"/>
    </row>
    <row r="207" spans="1:15" ht="28.7" customHeight="1" x14ac:dyDescent="0.2">
      <c r="A207" s="18" t="s">
        <v>113</v>
      </c>
      <c r="B207" s="19"/>
      <c r="C207" s="19"/>
      <c r="D207" s="19" t="s">
        <v>114</v>
      </c>
      <c r="E207" s="18" t="s">
        <v>50</v>
      </c>
      <c r="F207" s="20">
        <v>0</v>
      </c>
      <c r="G207" s="20">
        <v>12302700</v>
      </c>
      <c r="H207" s="20">
        <v>12302700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18" t="s">
        <v>373</v>
      </c>
    </row>
    <row r="208" spans="1:15" ht="12.75" customHeight="1" x14ac:dyDescent="0.2">
      <c r="A208" s="2" t="s">
        <v>231</v>
      </c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x14ac:dyDescent="0.2">
      <c r="A209" s="10" t="s">
        <v>232</v>
      </c>
      <c r="B209" s="11" t="s">
        <v>15</v>
      </c>
      <c r="C209" s="11" t="s">
        <v>15</v>
      </c>
      <c r="D209" s="11" t="s">
        <v>15</v>
      </c>
      <c r="E209" s="10"/>
      <c r="F209" s="12">
        <v>5728168483.9200001</v>
      </c>
      <c r="G209" s="12">
        <v>561135466.22000003</v>
      </c>
      <c r="H209" s="12">
        <v>6289303950.1400003</v>
      </c>
      <c r="I209" s="12">
        <v>2458288566</v>
      </c>
      <c r="J209" s="12">
        <v>115380200</v>
      </c>
      <c r="K209" s="12">
        <v>2573668766</v>
      </c>
      <c r="L209" s="12">
        <v>2740261316</v>
      </c>
      <c r="M209" s="12">
        <v>0</v>
      </c>
      <c r="N209" s="12">
        <v>2740261316</v>
      </c>
      <c r="O209" s="10"/>
    </row>
    <row r="210" spans="1:15" ht="25.5" x14ac:dyDescent="0.2">
      <c r="A210" s="13" t="s">
        <v>82</v>
      </c>
      <c r="B210" s="4" t="s">
        <v>15</v>
      </c>
      <c r="C210" s="4" t="s">
        <v>15</v>
      </c>
      <c r="D210" s="4" t="s">
        <v>15</v>
      </c>
      <c r="E210" s="13"/>
      <c r="F210" s="14">
        <v>2431856841.21</v>
      </c>
      <c r="G210" s="14">
        <v>555492166.22000003</v>
      </c>
      <c r="H210" s="14">
        <v>2987349007.4299998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3"/>
    </row>
    <row r="211" spans="1:15" ht="38.25" x14ac:dyDescent="0.2">
      <c r="A211" s="15" t="s">
        <v>379</v>
      </c>
      <c r="B211" s="16" t="s">
        <v>380</v>
      </c>
      <c r="C211" s="16" t="s">
        <v>22</v>
      </c>
      <c r="D211" s="16" t="s">
        <v>15</v>
      </c>
      <c r="E211" s="15"/>
      <c r="F211" s="17">
        <v>2087767218.54</v>
      </c>
      <c r="G211" s="17">
        <v>555492166.22000003</v>
      </c>
      <c r="H211" s="17">
        <v>2643259384.7600002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5"/>
    </row>
    <row r="212" spans="1:15" ht="38.25" x14ac:dyDescent="0.2">
      <c r="A212" s="18" t="s">
        <v>286</v>
      </c>
      <c r="B212" s="19"/>
      <c r="C212" s="19"/>
      <c r="D212" s="19" t="s">
        <v>287</v>
      </c>
      <c r="E212" s="18" t="s">
        <v>46</v>
      </c>
      <c r="F212" s="20">
        <v>404072561.48000002</v>
      </c>
      <c r="G212" s="20">
        <v>186863856.12</v>
      </c>
      <c r="H212" s="20">
        <v>590936417.60000002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18" t="s">
        <v>288</v>
      </c>
    </row>
    <row r="213" spans="1:15" ht="51" x14ac:dyDescent="0.2">
      <c r="A213" s="18" t="s">
        <v>381</v>
      </c>
      <c r="B213" s="19"/>
      <c r="C213" s="19"/>
      <c r="D213" s="19" t="s">
        <v>382</v>
      </c>
      <c r="E213" s="18" t="s">
        <v>108</v>
      </c>
      <c r="F213" s="20">
        <v>14191216.25</v>
      </c>
      <c r="G213" s="20">
        <v>362266.22</v>
      </c>
      <c r="H213" s="20">
        <v>14553482.470000001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18" t="s">
        <v>383</v>
      </c>
    </row>
    <row r="214" spans="1:15" ht="38.25" x14ac:dyDescent="0.2">
      <c r="A214" s="18" t="s">
        <v>289</v>
      </c>
      <c r="B214" s="19"/>
      <c r="C214" s="19"/>
      <c r="D214" s="19" t="s">
        <v>290</v>
      </c>
      <c r="E214" s="18" t="s">
        <v>97</v>
      </c>
      <c r="F214" s="20">
        <v>1186295464.0999999</v>
      </c>
      <c r="G214" s="20">
        <v>368266043.88</v>
      </c>
      <c r="H214" s="20">
        <v>1554561507.98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18" t="s">
        <v>288</v>
      </c>
    </row>
    <row r="215" spans="1:15" ht="29.85" customHeight="1" x14ac:dyDescent="0.2">
      <c r="A215" s="18" t="s">
        <v>384</v>
      </c>
      <c r="B215" s="19"/>
      <c r="C215" s="19"/>
      <c r="D215" s="19" t="s">
        <v>385</v>
      </c>
      <c r="E215" s="18" t="s">
        <v>386</v>
      </c>
      <c r="F215" s="20">
        <v>4361285.45</v>
      </c>
      <c r="G215" s="20">
        <v>1920400.57</v>
      </c>
      <c r="H215" s="20">
        <v>6281686.0199999996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18" t="s">
        <v>387</v>
      </c>
    </row>
    <row r="216" spans="1:15" ht="51" x14ac:dyDescent="0.2">
      <c r="A216" s="18" t="s">
        <v>388</v>
      </c>
      <c r="B216" s="19"/>
      <c r="C216" s="19"/>
      <c r="D216" s="19" t="s">
        <v>389</v>
      </c>
      <c r="E216" s="18" t="s">
        <v>50</v>
      </c>
      <c r="F216" s="20">
        <v>135261462.69999999</v>
      </c>
      <c r="G216" s="20">
        <v>-1920400.57</v>
      </c>
      <c r="H216" s="20">
        <v>133341062.13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18" t="s">
        <v>390</v>
      </c>
    </row>
    <row r="217" spans="1:15" x14ac:dyDescent="0.2">
      <c r="A217" s="13" t="s">
        <v>63</v>
      </c>
      <c r="B217" s="4" t="s">
        <v>15</v>
      </c>
      <c r="C217" s="4" t="s">
        <v>15</v>
      </c>
      <c r="D217" s="4" t="s">
        <v>15</v>
      </c>
      <c r="E217" s="13"/>
      <c r="F217" s="14">
        <v>970013817.71000004</v>
      </c>
      <c r="G217" s="14">
        <v>5643300</v>
      </c>
      <c r="H217" s="14">
        <v>975657117.71000004</v>
      </c>
      <c r="I217" s="14">
        <v>720922880</v>
      </c>
      <c r="J217" s="14">
        <v>115380200</v>
      </c>
      <c r="K217" s="14">
        <v>836303080</v>
      </c>
      <c r="L217" s="14">
        <v>389001200</v>
      </c>
      <c r="M217" s="14">
        <v>0</v>
      </c>
      <c r="N217" s="14">
        <v>389001200</v>
      </c>
      <c r="O217" s="13"/>
    </row>
    <row r="218" spans="1:15" ht="51" x14ac:dyDescent="0.2">
      <c r="A218" s="15" t="s">
        <v>391</v>
      </c>
      <c r="B218" s="16" t="s">
        <v>392</v>
      </c>
      <c r="C218" s="16" t="s">
        <v>22</v>
      </c>
      <c r="D218" s="16" t="s">
        <v>15</v>
      </c>
      <c r="E218" s="15"/>
      <c r="F218" s="17">
        <v>0</v>
      </c>
      <c r="G218" s="17">
        <v>0</v>
      </c>
      <c r="H218" s="17">
        <v>0</v>
      </c>
      <c r="I218" s="17">
        <v>215781880</v>
      </c>
      <c r="J218" s="17">
        <v>115380200</v>
      </c>
      <c r="K218" s="17">
        <v>331162080</v>
      </c>
      <c r="L218" s="17">
        <v>0</v>
      </c>
      <c r="M218" s="17">
        <v>0</v>
      </c>
      <c r="N218" s="17">
        <v>0</v>
      </c>
      <c r="O218" s="15"/>
    </row>
    <row r="219" spans="1:15" ht="25.5" x14ac:dyDescent="0.2">
      <c r="A219" s="18" t="s">
        <v>393</v>
      </c>
      <c r="B219" s="19"/>
      <c r="C219" s="19"/>
      <c r="D219" s="19" t="s">
        <v>394</v>
      </c>
      <c r="E219" s="18" t="s">
        <v>228</v>
      </c>
      <c r="F219" s="20">
        <v>0</v>
      </c>
      <c r="G219" s="20">
        <v>0</v>
      </c>
      <c r="H219" s="20">
        <v>0</v>
      </c>
      <c r="I219" s="20">
        <v>215781880</v>
      </c>
      <c r="J219" s="20">
        <v>115380200</v>
      </c>
      <c r="K219" s="20">
        <v>331162080</v>
      </c>
      <c r="L219" s="20">
        <v>0</v>
      </c>
      <c r="M219" s="20">
        <v>0</v>
      </c>
      <c r="N219" s="20">
        <v>0</v>
      </c>
      <c r="O219" s="28" t="s">
        <v>395</v>
      </c>
    </row>
    <row r="220" spans="1:15" ht="51" x14ac:dyDescent="0.2">
      <c r="A220" s="15" t="s">
        <v>396</v>
      </c>
      <c r="B220" s="16" t="s">
        <v>397</v>
      </c>
      <c r="C220" s="16" t="s">
        <v>22</v>
      </c>
      <c r="D220" s="16" t="s">
        <v>15</v>
      </c>
      <c r="E220" s="15"/>
      <c r="F220" s="17">
        <v>148500000</v>
      </c>
      <c r="G220" s="17">
        <v>5643300</v>
      </c>
      <c r="H220" s="17">
        <v>154143300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28"/>
    </row>
    <row r="221" spans="1:15" ht="25.5" x14ac:dyDescent="0.2">
      <c r="A221" s="18" t="s">
        <v>393</v>
      </c>
      <c r="B221" s="19"/>
      <c r="C221" s="19"/>
      <c r="D221" s="19" t="s">
        <v>394</v>
      </c>
      <c r="E221" s="18" t="s">
        <v>228</v>
      </c>
      <c r="F221" s="20">
        <v>148500000</v>
      </c>
      <c r="G221" s="20">
        <v>5643300</v>
      </c>
      <c r="H221" s="20">
        <v>154143300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18" t="s">
        <v>395</v>
      </c>
    </row>
  </sheetData>
  <mergeCells count="22">
    <mergeCell ref="O203:O204"/>
    <mergeCell ref="A208:O208"/>
    <mergeCell ref="A172:O172"/>
    <mergeCell ref="A178:O178"/>
    <mergeCell ref="A188:O188"/>
    <mergeCell ref="O195:O196"/>
    <mergeCell ref="A197:O197"/>
    <mergeCell ref="A23:O23"/>
    <mergeCell ref="O31:O32"/>
    <mergeCell ref="A33:O33"/>
    <mergeCell ref="A60:O60"/>
    <mergeCell ref="A103:O103"/>
    <mergeCell ref="F1:H1"/>
    <mergeCell ref="I1:K1"/>
    <mergeCell ref="L1:N1"/>
    <mergeCell ref="O1:O2"/>
    <mergeCell ref="A5:O5"/>
    <mergeCell ref="A1:A2"/>
    <mergeCell ref="B1:B2"/>
    <mergeCell ref="C1:C2"/>
    <mergeCell ref="D1:D2"/>
    <mergeCell ref="E1:E2"/>
  </mergeCells>
  <pageMargins left="0.25" right="0.25" top="0.75" bottom="0.75" header="0.51180555555555496" footer="0.3"/>
  <pageSetup paperSize="8" scale="59" firstPageNumber="0" fitToHeight="0" orientation="landscape" horizontalDpi="300" verticalDpi="300" r:id="rId1"/>
  <headerFooter>
    <oddFooter>&amp;C&amp;P из &amp;N</oddFooter>
  </headerFooter>
  <rowBreaks count="4" manualBreakCount="4">
    <brk id="41" max="16383" man="1"/>
    <brk id="115" max="16383" man="1"/>
    <brk id="150" max="16383" man="1"/>
    <brk id="1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OzmaL</dc:creator>
  <dc:description/>
  <cp:lastModifiedBy>Берестовая Мария Константиновна</cp:lastModifiedBy>
  <cp:revision>11</cp:revision>
  <dcterms:created xsi:type="dcterms:W3CDTF">2006-09-16T00:00:00Z</dcterms:created>
  <dcterms:modified xsi:type="dcterms:W3CDTF">2022-11-21T06:09:14Z</dcterms:modified>
  <dc:language>ru-RU</dc:language>
</cp:coreProperties>
</file>