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ект 1" sheetId="1" state="visible" r:id="rId2"/>
  </sheets>
  <definedNames>
    <definedName function="false" hidden="false" localSheetId="0" name="_xlnm.Print_Area" vbProcedure="false">'Проект 1'!$A$1:$L$176</definedName>
    <definedName function="false" hidden="false" localSheetId="0" name="_xlnm.Print_Titles" vbProcedure="false">'Проект 1'!$5:$6</definedName>
    <definedName function="false" hidden="true" localSheetId="0" name="_xlnm._FilterDatabase" vbProcedure="false">'Проект 1'!$A$7:$HW$176</definedName>
    <definedName function="false" hidden="false" localSheetId="0" name="Excel_BuiltIn_Print_Area" vbProcedure="false">'Проект 1'!$A$1:$B$176</definedName>
    <definedName function="false" hidden="false" localSheetId="0" name="Excel_BuiltIn_Print_Titles" vbProcedure="false">'Проект 1'!$5:$7</definedName>
    <definedName function="false" hidden="false" localSheetId="0" name="Excel_BuiltIn__FilterDatabase" vbProcedure="false">'Проект 1'!$A$9:$B$176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<sst xmlns="http://schemas.openxmlformats.org/spreadsheetml/2006/main" count="293" uniqueCount="252">
  <si>
    <t xml:space="preserve">ПРОЕКТ № 1: Проект адресной инвестиционной программы Приморского края на 2023 -2025 годы (ПЕРЕХОДЯЩИЕ ОБЪЕКТЫ с 2022 года)</t>
  </si>
  <si>
    <t xml:space="preserve">№ п/п</t>
  </si>
  <si>
    <t xml:space="preserve">Наименование</t>
  </si>
  <si>
    <t xml:space="preserve">Код объекта</t>
  </si>
  <si>
    <t xml:space="preserve">2023 год (проект)</t>
  </si>
  <si>
    <t xml:space="preserve">2024 год (проект)</t>
  </si>
  <si>
    <t xml:space="preserve">2025 год (проект)</t>
  </si>
  <si>
    <t xml:space="preserve">Всего</t>
  </si>
  <si>
    <t xml:space="preserve">Федеральные</t>
  </si>
  <si>
    <t xml:space="preserve">Краевые</t>
  </si>
  <si>
    <t xml:space="preserve">контроль</t>
  </si>
  <si>
    <t xml:space="preserve">ИТОГО</t>
  </si>
  <si>
    <t xml:space="preserve">Переходящие объекты</t>
  </si>
  <si>
    <t xml:space="preserve">Новые объекты с ФБ</t>
  </si>
  <si>
    <t xml:space="preserve">Итого ПСД</t>
  </si>
  <si>
    <t xml:space="preserve">Итого Строительство</t>
  </si>
  <si>
    <t xml:space="preserve">Итого Приобретение</t>
  </si>
  <si>
    <t xml:space="preserve">министерство транспорта и дорожного хозяйства</t>
  </si>
  <si>
    <t xml:space="preserve">СТРОИТЕЛЬСТВО ВСЕГО</t>
  </si>
  <si>
    <t xml:space="preserve">Строительство (переходящие объекты)</t>
  </si>
  <si>
    <t xml:space="preserve">Реконструкция мостового перехода через р. Партизанская на км 11 + 576 автомобильной дороги Находка - Лазо - Ольга - Кавалерово в Приморском крае</t>
  </si>
  <si>
    <t xml:space="preserve">754.12.0409.00.021</t>
  </si>
  <si>
    <t xml:space="preserve">Реконструкция мостового перехода через р. Арзамазовка на км 317 + 420 автомобильной дороги Находка - Лазо - Ольга - Кавалерово в Приморском крае</t>
  </si>
  <si>
    <t xml:space="preserve">754.12.0409.00.023</t>
  </si>
  <si>
    <t xml:space="preserve">Реконструкция мостового перехода через р. Царевка на км 62+450 автомобильной дороги Артем - Находка - порт Восточный в Приморском крае</t>
  </si>
  <si>
    <t xml:space="preserve">754.12.0409.00.034</t>
  </si>
  <si>
    <t xml:space="preserve">Реконструкция мостового перехода через р. Петровка на км 69+310 автомобильной дороги Артем - Находка - порт Восточный в Приморском крае</t>
  </si>
  <si>
    <t xml:space="preserve">754.12.0409.00.036</t>
  </si>
  <si>
    <t xml:space="preserve">Реконструкция мостового перехода через р. Илистая на км 8+212 автомобильной дороги Сибирцево - Жариково - Комиссарово в Приморском крае</t>
  </si>
  <si>
    <t xml:space="preserve">754.12.0409.00.039</t>
  </si>
  <si>
    <t xml:space="preserve">Реконструкция путепровода через железную дорогу на км 19+524 автомобильной дороги Артем - Находка - порт Восточный в Приморском крае</t>
  </si>
  <si>
    <t xml:space="preserve">754.12.0409.00.043</t>
  </si>
  <si>
    <t xml:space="preserve">Реконструкция мостового перехода через р. Астраханка на км 78+675 автомобильной дороги Михайловка - Турий Рог в Приморском крае </t>
  </si>
  <si>
    <t xml:space="preserve">754.12.0409.00.054</t>
  </si>
  <si>
    <t xml:space="preserve">Автомобильная дорога от «Объездной» до Приморского Комсомола (через Шестой микрорайон)</t>
  </si>
  <si>
    <t xml:space="preserve">754.12.0409.03.257</t>
  </si>
  <si>
    <t xml:space="preserve">Строительство подъездных автомобильных дорог, проездов на территории, ограниченной жилой застройкой ООО ТПК «Ирна», территорией СНТ «Приморец», территорией ЖСК «Залив Тунгус» и обходной магистралью в г. Находка</t>
  </si>
  <si>
    <t xml:space="preserve">754.12.0409.08.319</t>
  </si>
  <si>
    <t xml:space="preserve">Реконструкция мостового перехода через р. Зеркальная на км 401+140 автомобильной дороги Находка - Лазо - Ольга - Кавалерово в Приморском крае</t>
  </si>
  <si>
    <t xml:space="preserve">754.12.0409.00.024</t>
  </si>
  <si>
    <t xml:space="preserve">Строительство автомобильной дороги Владивосток - Находка - порт Восточный на участке км 18+500 - км 40+800 в Приморском крае, софинансируемой из федерального бюджета</t>
  </si>
  <si>
    <t xml:space="preserve">754.12.0409.00.121</t>
  </si>
  <si>
    <t xml:space="preserve">Строительство (вновь начинаемые объекты)</t>
  </si>
  <si>
    <t xml:space="preserve">Реконструкция автомобильной дороги Уссурийск - Пограничный - Госграница на участке км 96 - км 112 в Приморском крае </t>
  </si>
  <si>
    <t xml:space="preserve">754.12.0409.00.042</t>
  </si>
  <si>
    <t xml:space="preserve">Реконструкция автомобильной дороги Артем - Находка - порт Восточный на участке км 17 - км 18 в Приморском крае </t>
  </si>
  <si>
    <t xml:space="preserve">754.12.0409.00.081</t>
  </si>
  <si>
    <t xml:space="preserve">Реконструкция автомобильной дороги Михайловка - Турий Рог на участке км 129 - км 153 в Приморском крае</t>
  </si>
  <si>
    <t xml:space="preserve">754.12.0409.00.112</t>
  </si>
  <si>
    <t xml:space="preserve">Реконструкция автомобильной дороги Николо-Михайловка – Озерное – Бельцово - Орлиное на участке км 0 – км 2, км 5 - км 8+250 в Приморском крае </t>
  </si>
  <si>
    <t xml:space="preserve">754.12.0409.00.119</t>
  </si>
  <si>
    <t xml:space="preserve">Реконструкция автомобильной дороги Краскино  –  Госграница   на участке км 17 – км 29+550 в Приморском крае</t>
  </si>
  <si>
    <t xml:space="preserve">754.12.0409.00.144</t>
  </si>
  <si>
    <t xml:space="preserve">Реконструкция мостового перехода через ручей на км 19+110  автомобильной дороги Барабаш - Приморская - Перевозная - Безверхово в Приморском крае</t>
  </si>
  <si>
    <t xml:space="preserve">754.12.0409.00.129</t>
  </si>
  <si>
    <t xml:space="preserve">Реконструкция улично-дорожной сети в районе музейно-театрального комплекса (ул. Аксаковская)</t>
  </si>
  <si>
    <t xml:space="preserve">754.12.0409.04.262</t>
  </si>
  <si>
    <t xml:space="preserve">Реконструкция участка автомобильной дороги пер. Санькин Ключ, пгт Кавалерово, включающая строительство мостового перехода через р. Кавалеровка</t>
  </si>
  <si>
    <t xml:space="preserve">754.12.0409.35.201</t>
  </si>
  <si>
    <t xml:space="preserve">Реконструкция мостового перехода через р. Шкотовка на км 41+170 автомобильной дороги Артем - Находка - порт Восточный в Приморском крае</t>
  </si>
  <si>
    <t xml:space="preserve">754.12.0409.00.032</t>
  </si>
  <si>
    <t xml:space="preserve">Реконструкция мостового перехода через р. Суходол на км 55+000 автомобильной дороги Артем - Находка - порт Восточный в Приморском крае</t>
  </si>
  <si>
    <t xml:space="preserve">754.12.0409.00.033</t>
  </si>
  <si>
    <t xml:space="preserve">Реконструкция мостового перехода через ручей на км 1+752 автомобильной дороги Михайловка - Турий Рог в Приморском крае</t>
  </si>
  <si>
    <t xml:space="preserve">754.12.0409.00.094</t>
  </si>
  <si>
    <t xml:space="preserve">Реконструкция мостового перехода через р. Аввакумовка на км 15+252 автомобильной дороги 300 км - Фурманово в Приморском крае</t>
  </si>
  <si>
    <t xml:space="preserve">754.12.0409.00.101</t>
  </si>
  <si>
    <t xml:space="preserve">ПСД ВСЕГО</t>
  </si>
  <si>
    <t xml:space="preserve">ПСД (вновь начинаемые)</t>
  </si>
  <si>
    <t xml:space="preserve">Строительство объекта «туристический кластер «Приморье» в бухте Муравьиная. Автомобильная дорога Сектор 10»</t>
  </si>
  <si>
    <t xml:space="preserve">754.10.0409.00.266</t>
  </si>
  <si>
    <t xml:space="preserve">Реконструкция автомобильной дороги Галенки - Новогеоргиевка - Полтавка - Застава на участке км 48+900  - пункт пропуска в Приморском крае</t>
  </si>
  <si>
    <t xml:space="preserve">754.12.0409.00.145</t>
  </si>
  <si>
    <t xml:space="preserve">Реконструкция автомобильной дороги Лесозаводск - Марково на участке км 4 - км 13+050 в Приморском крае</t>
  </si>
  <si>
    <t xml:space="preserve">754.12.0409.00.148</t>
  </si>
  <si>
    <t xml:space="preserve">ПСД (переходящие)</t>
  </si>
  <si>
    <t xml:space="preserve">Строительство Владивостокской кольцевой автомобильной дороги в Приморском крае. II этап. Ул. Казанская - ул. Русская - ул. Маковского</t>
  </si>
  <si>
    <t xml:space="preserve">754.12.0409.00.334</t>
  </si>
  <si>
    <t xml:space="preserve">Строительство мостового перехода через р. Арсеньевка на км 94 автомобильной дороги Кировский - Николо - Михайловка - Яковлевка в Приморском крае</t>
  </si>
  <si>
    <t xml:space="preserve">754.12.0409.00.008</t>
  </si>
  <si>
    <t xml:space="preserve">министерство жилищно-коммунального хозяйства</t>
  </si>
  <si>
    <t xml:space="preserve">Строительство сетей водоснабжения, водотведения к границам земельных участков, предоставленных на бесплатной основе гражданам, имеющим трех и более детей</t>
  </si>
  <si>
    <t xml:space="preserve">768.06.0502.03.002</t>
  </si>
  <si>
    <t xml:space="preserve">Строительство сетей водотведения, путем технологического присоединения к границам земельных участков, предоставленных на бесплатной основе гражданам, имеющим трех и более детей</t>
  </si>
  <si>
    <t xml:space="preserve">768.06.0502.07.046</t>
  </si>
  <si>
    <t xml:space="preserve">Строительство водозабора «Северный» и станции водоподготовки р. Партизанской</t>
  </si>
  <si>
    <t xml:space="preserve">768.06.0502.09.048</t>
  </si>
  <si>
    <t xml:space="preserve">Реконструкция системы водоснабжения с. Покровка Октябрьского района Приморского края</t>
  </si>
  <si>
    <t xml:space="preserve">768.06.0502.21.010</t>
  </si>
  <si>
    <t xml:space="preserve">Строительство объектов системы водоснабжения пгт Пограничный 2-ой этап. Реконструкция станции обезжелезивония</t>
  </si>
  <si>
    <t xml:space="preserve">768.06.0502.24.008</t>
  </si>
  <si>
    <t xml:space="preserve">Строительство котельной работающей на угле в п. Смоляниново</t>
  </si>
  <si>
    <t xml:space="preserve">768.13.0502.00.054</t>
  </si>
  <si>
    <t xml:space="preserve">Строительство котельной в п.Липовцы</t>
  </si>
  <si>
    <t xml:space="preserve">768.13.0502.00.057</t>
  </si>
  <si>
    <t xml:space="preserve">Реконструкция централизованной системы водоснабжения ЗАТО Фокино, в том числе разработка ПСД</t>
  </si>
  <si>
    <t xml:space="preserve">768.06.0502.00.039</t>
  </si>
  <si>
    <t xml:space="preserve">Реконструкция поверхностного водозабора на реке Рудная с. Краснореченский, в том числе разработка ПСД</t>
  </si>
  <si>
    <t xml:space="preserve">768.06.0502.00.040</t>
  </si>
  <si>
    <t xml:space="preserve">Строительство водозабора на Васьковском водохранилище с. Рудная Пристань, в том числе разработка ПСД</t>
  </si>
  <si>
    <t xml:space="preserve">768.06.0502.00.042</t>
  </si>
  <si>
    <t xml:space="preserve">Строительство водоочистной станции в городе Дальнегорске производительностью до 10 тыс. м3/сут., в том числе разработка ПСД</t>
  </si>
  <si>
    <t xml:space="preserve">768.06.0502.00.043</t>
  </si>
  <si>
    <t xml:space="preserve">Строительство станции водоподготовки в Лесозаводском городском округе мкр. Юго-Западный, в том числе разработка ПСД</t>
  </si>
  <si>
    <t xml:space="preserve">Реконструкция системы теплоснабжения г. Владивостока</t>
  </si>
  <si>
    <t xml:space="preserve">768.13.0502.04.0094</t>
  </si>
  <si>
    <t xml:space="preserve">министерство строительства</t>
  </si>
  <si>
    <t xml:space="preserve">Строительство под ключ (переходящий)</t>
  </si>
  <si>
    <t xml:space="preserve">Строительство поликлиники в с. Новопокровка Красноармейского муниципального района Приморского края, КГБУЗ «Красноармейская ЦРБ», в том числе проектно-изыскательские работы</t>
  </si>
  <si>
    <t xml:space="preserve">775.01.0902.00.031</t>
  </si>
  <si>
    <t xml:space="preserve">Строительство больничного комплекса в пгт Ольга Ольгинского муниципального района Приморского края, КГБУЗ «Ольгинская ЦРБ», в том числе проектно-изыскательские работы</t>
  </si>
  <si>
    <t xml:space="preserve">775.01.0902.00.032</t>
  </si>
  <si>
    <t xml:space="preserve">Строительство поликлиники в с. Яковлевка Яковлевского муниципального района Приморского края, КГБУЗ «Арсеньевская ГБ», в том числе проектно-изыскательские работы</t>
  </si>
  <si>
    <t xml:space="preserve">775.01.0902.00.033</t>
  </si>
  <si>
    <t xml:space="preserve">Строительство поликлиники в с. Михайловка Михайловского муниципального района Приморского края, КГБУЗ «Михайловская ЦРБ», в том числе проектно-изыскательские работы</t>
  </si>
  <si>
    <t xml:space="preserve">775.01.0902.00.034</t>
  </si>
  <si>
    <t xml:space="preserve">Строительство больничного комплекса в Надеждинском муниципальном районе Приморского края, КГБУЗ «Надеждинская ЦРБ», в том числе проектно-изыскательские работы</t>
  </si>
  <si>
    <t xml:space="preserve">775.01.0902.00.035</t>
  </si>
  <si>
    <t xml:space="preserve">Строительство структурного подразделения поликлиники в г. Владивостоке, КГБУЗ «Владивостокская поликлиника №1», в том числе проектно-изыскательские работы</t>
  </si>
  <si>
    <t xml:space="preserve">775.01.0902.00.036</t>
  </si>
  <si>
    <t xml:space="preserve">Строительство структурного подразделения детской поликлиники в г. Владивостоке, КГБУЗ «Владивостокская детская поликлиника №5», в том числе проектно-изыскательские работы</t>
  </si>
  <si>
    <t xml:space="preserve">775.01.0902.00.037</t>
  </si>
  <si>
    <t xml:space="preserve">Строительство структурного подразделения поликлиники на территории п. Трудовое г. Владивостока, КГБУЗ «Владивостокская поликлиника №9», в том числе проектно-изыскательские работы</t>
  </si>
  <si>
    <t xml:space="preserve">775.01.0902.00.038</t>
  </si>
  <si>
    <t xml:space="preserve">Строительство структурного подразделения детской поликлиники на территории п. Трудовое, г. Владивосток, КГБУЗ «Владивостокская детская поликлиника №3» в том числе проектно-изыскательские работы</t>
  </si>
  <si>
    <t xml:space="preserve">775.01.0902.00.039</t>
  </si>
  <si>
    <t xml:space="preserve">Строительство поликлиники в г. Находка, КГБУЗ «Находкинская ГБ», в том числе проектно-изыскательские работы</t>
  </si>
  <si>
    <t xml:space="preserve">775.01.0902.00.040</t>
  </si>
  <si>
    <t xml:space="preserve">Строительство поликлиники в с. Лазо Лазовского муниципального района Приморского края, КГБУЗ «Лазовская ЦРБ», в том числе проектно-изыскательские работы</t>
  </si>
  <si>
    <t xml:space="preserve">775.01.0902.00.041</t>
  </si>
  <si>
    <t xml:space="preserve">Строительство дома-интерната для престарелых и инвалидов, в том числе проектно-изыскательские работы</t>
  </si>
  <si>
    <t xml:space="preserve">775.03.1006.00.002</t>
  </si>
  <si>
    <t xml:space="preserve">Строительство крытого тренировочного катка в г. Дальнегорске, в том числе проектно-изыскательские работы</t>
  </si>
  <si>
    <t xml:space="preserve">775.09.1102.00.016</t>
  </si>
  <si>
    <t xml:space="preserve">Строительство сооружений инженерной защиты на р. Павловка в с. Шумный Чугуевского муниципального округа, в том числе проектно-изыскательские работы</t>
  </si>
  <si>
    <t xml:space="preserve">775.08.0406.00.003</t>
  </si>
  <si>
    <t xml:space="preserve">Строительство сооружений инженерной защиты от наводнений села Милоградово Ольгинского муниципального района, в том числе проектно-изыскательские работы</t>
  </si>
  <si>
    <t xml:space="preserve">775.08.0406.00.004</t>
  </si>
  <si>
    <t xml:space="preserve">Строительство сооружений инженерной защиты на  реке Рудная в г. Дальнегорске, в том числе проектно-изыскательские работы</t>
  </si>
  <si>
    <t xml:space="preserve">775.08.0406.00.005</t>
  </si>
  <si>
    <t xml:space="preserve">Строительство дамбы на р. Падь Устюговка в Тернейском муниципальном районе, в том числе проектно-изыскательские работы</t>
  </si>
  <si>
    <t xml:space="preserve">775.08.0406.00.006</t>
  </si>
  <si>
    <t xml:space="preserve">Строительство детского сада на 120 мест в микрорайоне "Садовый" в городе Большой Камень, в том числе проектно-изыскательские работы</t>
  </si>
  <si>
    <t xml:space="preserve">775.02.0701.03.0340</t>
  </si>
  <si>
    <t xml:space="preserve">Строительство краевой клинической инфекционной больницы на 400 коек в г. Владивостоке, в том числе проектно-изыскательские работы</t>
  </si>
  <si>
    <t xml:space="preserve">775.01.0901.00.026</t>
  </si>
  <si>
    <t xml:space="preserve">Строительство инфекционной больницы на 100 коек в с. Углекаменск Партизанского городского округа Приморского края, в том числе проектно-изыскательские работы</t>
  </si>
  <si>
    <t xml:space="preserve">775.01.0901.00.027</t>
  </si>
  <si>
    <t xml:space="preserve">Средняя образовательная школа №1 с. Вольно-Надеждинского района имени А.А. Курбаева</t>
  </si>
  <si>
    <t xml:space="preserve">775.02.0702.20.001</t>
  </si>
  <si>
    <t xml:space="preserve">Строительство крытого футбольного манежа в г.Владивостоке, в том числе проектно-изыскательские работы</t>
  </si>
  <si>
    <t xml:space="preserve">775.09.1102.00.013</t>
  </si>
  <si>
    <t xml:space="preserve">Строительство жилых корпусов КГБУСО «Раздольненский психоневрологический интернат»</t>
  </si>
  <si>
    <t xml:space="preserve">775.03.1002.00.001</t>
  </si>
  <si>
    <t xml:space="preserve">Реконструкция здания отделения сопровождаемого проживания для КГАУСО «Уссурийский реабилитационный центр для лиц с умственной отсталостью»</t>
  </si>
  <si>
    <t xml:space="preserve">775.03.1002.00.004</t>
  </si>
  <si>
    <t xml:space="preserve">Строительство школы «Средняя общеобразовательная школа на 80 мест в пгт Светлая»</t>
  </si>
  <si>
    <t xml:space="preserve">775.02.0702.27.037</t>
  </si>
  <si>
    <t xml:space="preserve">Защита от наводнений Лесозаводского городского округа</t>
  </si>
  <si>
    <t xml:space="preserve">775.08.0406.00.001</t>
  </si>
  <si>
    <t xml:space="preserve">Защита от наводнений сел Рощино и Вострецово Красноармейского района в Приморском крае</t>
  </si>
  <si>
    <t xml:space="preserve">775.08.0406.00.002</t>
  </si>
  <si>
    <t xml:space="preserve">Строительство физкультурно-оздоровительного комплекса в Партизанском городском округе, в том числе проектно-изыскательские работы, софинансируемые за счет средств федерального бюджета</t>
  </si>
  <si>
    <t xml:space="preserve">775.09.1102.00.017</t>
  </si>
  <si>
    <t xml:space="preserve">Строительство физкультурно-оздоровительного комплекса в г. Находка</t>
  </si>
  <si>
    <t xml:space="preserve">775.09.1102.08.021</t>
  </si>
  <si>
    <t xml:space="preserve">Строительство сельского дома культуры на 100 мест в пос. Западный, пос. Западный, ул. Курбаева, 1</t>
  </si>
  <si>
    <t xml:space="preserve">775.14.0804.52.0001</t>
  </si>
  <si>
    <t xml:space="preserve">Объект капитального строительства «Детский сад на 230 мест Приморский край, г. Артем, мкр. Глобус-2»</t>
  </si>
  <si>
    <t xml:space="preserve">775.02.0701.02.040</t>
  </si>
  <si>
    <t xml:space="preserve">Строительство школы № 1 на 1275 мест в жилом районе Патрокл в г. Владивостоке</t>
  </si>
  <si>
    <t xml:space="preserve">775.02.0702.04.012</t>
  </si>
  <si>
    <t xml:space="preserve">Центр развития культуры в г.Большой Камень</t>
  </si>
  <si>
    <t xml:space="preserve">775.05.0804.03.044</t>
  </si>
  <si>
    <t xml:space="preserve">Строительство в рамках ИБК</t>
  </si>
  <si>
    <t xml:space="preserve">Реализация инфраструктурных проектов за счет бюджетных кредитов из федерального бюджета. Комплексная застройка "ДНС Сити" (транспортная инфраструктура).</t>
  </si>
  <si>
    <t xml:space="preserve">775.06.0409.20.К035</t>
  </si>
  <si>
    <t xml:space="preserve">Реализация инфраструктурных проектов за счет бюджетных кредитов из федерального бюджета. (Строительство Музейного и театрального образовательного комплекса по ул. Аксаковская в г. Владивосток. (транспортная инфраструктура)</t>
  </si>
  <si>
    <t xml:space="preserve">775.06.0409.04.К095</t>
  </si>
  <si>
    <t xml:space="preserve">Реализация инфраструктурных проектов за счет бюджетных кредитов из федерального бюджета. (Жилой поселок ЖСК "Остров" на п-ве Саперном в г. Владивостоке. (транспортная инфраструктура)</t>
  </si>
  <si>
    <t xml:space="preserve">775.06.0409.04.К105</t>
  </si>
  <si>
    <t xml:space="preserve">ПРИОБРЕТЕНИЕ ВСЕГО</t>
  </si>
  <si>
    <t xml:space="preserve">Субсидии на приобретение жилых помещений Владивостокскому городскому округу</t>
  </si>
  <si>
    <t xml:space="preserve">775.06.0501.04.043</t>
  </si>
  <si>
    <t xml:space="preserve">Субсидии на приобретение жилых помещений Уссурийскому городскому округу</t>
  </si>
  <si>
    <t xml:space="preserve">775.06.0501.11.054</t>
  </si>
  <si>
    <t xml:space="preserve">министерство труда и социальной политики</t>
  </si>
  <si>
    <t xml:space="preserve">Реконструкция здания отделения краевого государственного бюджетного учреждения социального обслуживания «Артемовский дом-интернат для престарелых и инвалидов» в г. Находка, в том числе проектно-изыскательские работы</t>
  </si>
  <si>
    <t xml:space="preserve">760.03.1006.00.007</t>
  </si>
  <si>
    <t xml:space="preserve">министерство имущественных и земельных отношений</t>
  </si>
  <si>
    <t xml:space="preserve">Приобретение в краевую собственность жилых помещений для детей-сирот</t>
  </si>
  <si>
    <t xml:space="preserve">779.06.1004.00.001</t>
  </si>
  <si>
    <t xml:space="preserve">министерство образования Приморского края </t>
  </si>
  <si>
    <t xml:space="preserve">«Общеобразовательная школа на 440 учащихся в с. Рощино Красноармейского района»</t>
  </si>
  <si>
    <t xml:space="preserve">759.02.0702.17.035</t>
  </si>
  <si>
    <t xml:space="preserve">«Строительство и эксплуатация объекта образования: Средняя общеобразовательная школа на 450 мест в ЖК «Формат» п. Зима Южная Надеждинского муниципального района Приморского края»,
 на условия концессии</t>
  </si>
  <si>
    <t xml:space="preserve">759.02.0702.20.057</t>
  </si>
  <si>
    <t xml:space="preserve">«Строительство и эксплуатация объекта образования: Детский сад на 240 мест в ЖК «Формат» п. Зима Южная Надеждинского муниципального района Приморского края», на условиях концессии</t>
  </si>
  <si>
    <t xml:space="preserve">759.14.0701.20.0055</t>
  </si>
  <si>
    <t xml:space="preserve">Школа г. Уссурийск, ул. Чичерина</t>
  </si>
  <si>
    <t xml:space="preserve">759.02.0702.00.060</t>
  </si>
  <si>
    <t xml:space="preserve">Школа на 1100 мест в районе Снеговая Падь г. Владивосток</t>
  </si>
  <si>
    <t xml:space="preserve">759.02.0702.04.064</t>
  </si>
  <si>
    <t xml:space="preserve">министерство культуры и архивного дела</t>
  </si>
  <si>
    <t xml:space="preserve">Строительство центра культурного развития в г. Артеме</t>
  </si>
  <si>
    <t xml:space="preserve">806.05.0804.02.001</t>
  </si>
  <si>
    <t xml:space="preserve">Сельский дом культуры в с. Чкаловское Приморского края</t>
  </si>
  <si>
    <t xml:space="preserve">806.05.0804.26.007</t>
  </si>
  <si>
    <t xml:space="preserve">Строительство сельского Дома культуры в с. Сергеевка, Приморского края</t>
  </si>
  <si>
    <t xml:space="preserve">806.05.0804.24.011</t>
  </si>
  <si>
    <t xml:space="preserve">Сельский дом культуры на 101 место в с. Светлогорье Пожарского района Приморского края</t>
  </si>
  <si>
    <t xml:space="preserve">806.05.0804.25.010</t>
  </si>
  <si>
    <t xml:space="preserve">министерство энергетики и газоснабжения</t>
  </si>
  <si>
    <t xml:space="preserve">Стройка (под ключ)</t>
  </si>
  <si>
    <t xml:space="preserve">Строительство газораспределительных сетей к котельной № 5 (городской округ Спасск-Дальний)</t>
  </si>
  <si>
    <t xml:space="preserve">787.13.0502.10.011</t>
  </si>
  <si>
    <t xml:space="preserve">Газификация Находкинского городского округа, в том числе проектно-изыскательские работы</t>
  </si>
  <si>
    <t xml:space="preserve">787.13.0502.08.021</t>
  </si>
  <si>
    <t xml:space="preserve">Стройка (вновь начинаемые объекты)</t>
  </si>
  <si>
    <t xml:space="preserve">Распределительный газопровод до муниципальной котельной № 79, расположенной по адресу: г. Владивосток, ул. Александровича, 48</t>
  </si>
  <si>
    <t xml:space="preserve">787.13.0502.04.013</t>
  </si>
  <si>
    <t xml:space="preserve">Распределительный газопровод от ГРП «Пригород-1» для газоснабжения муниципальной котельной № 61, расположенной по адресу: г. Владивосток, ул 2-ая Шоссейная, в районе д. 1 а (I пусковой комплекс)</t>
  </si>
  <si>
    <t xml:space="preserve">787.13.0502.04.014</t>
  </si>
  <si>
    <t xml:space="preserve">Распределительный газопровод от ГРП «Пригород-1» для газоснабжения муниципальной котельной № 61, расположенной по адресу: г. Владивосток, ул. 2-ая Шоссейная, в районе д. 1а (II пусковой комплекс)</t>
  </si>
  <si>
    <t xml:space="preserve">787.13.0502.04.015</t>
  </si>
  <si>
    <t xml:space="preserve">Разработка проектно-сметной документации на строительство межпоселкового газопровода п. Новый - с. Вольно-Надеждинское (Надеждинский муниципальный район) </t>
  </si>
  <si>
    <t xml:space="preserve">787.13.0502.20.017</t>
  </si>
  <si>
    <t xml:space="preserve">Котельная №72 с. Воздвиженка</t>
  </si>
  <si>
    <t xml:space="preserve">787.13.0502.11.030</t>
  </si>
  <si>
    <t xml:space="preserve">Газовая котельная по ул. Раковская (Уссурийский городской округ)</t>
  </si>
  <si>
    <t xml:space="preserve">787.13.0502.11.007</t>
  </si>
  <si>
    <t xml:space="preserve">Тепловая сеть по улице Раковская (Уссурийский городской округ)</t>
  </si>
  <si>
    <t xml:space="preserve">787.13.0502.11.018</t>
  </si>
  <si>
    <t xml:space="preserve">министерство природных ресурсов и охраны окружающей среды</t>
  </si>
  <si>
    <t xml:space="preserve">Реконструкция ГТС Вишневского водохранилища</t>
  </si>
  <si>
    <t xml:space="preserve">790.08.0406.10.001</t>
  </si>
  <si>
    <t xml:space="preserve">Реконструкция гидротехнического сооружения-защитной дамбы по левому берегу реки Постышевка в городе Партизанске</t>
  </si>
  <si>
    <t xml:space="preserve">790.08.0406.09.012</t>
  </si>
  <si>
    <t xml:space="preserve">Инженерная защита от затопления микрорайона «Семь ветров» в районе ул. Раздольная в г. Уссурийске</t>
  </si>
  <si>
    <t xml:space="preserve">790.08.0406.11.004</t>
  </si>
  <si>
    <t xml:space="preserve">Строительство защитной дамбы кп. Горные Ключи польдер № 2</t>
  </si>
  <si>
    <t xml:space="preserve">790.08.0406.36.011</t>
  </si>
  <si>
    <t xml:space="preserve">Cтроительство коллектора К-5 с реконструкцией коллектора к-3 и строительством дамбы от ул. Комсомольской до ул. Кустовиновской в г. Спасск-Дальний</t>
  </si>
  <si>
    <t xml:space="preserve">790.08.0406.10.014</t>
  </si>
  <si>
    <t xml:space="preserve">Инженерная защита от затопления нагорным стоком сел Покровка, Синельниково-1 в междуречье рек Синеловка и Струговка</t>
  </si>
  <si>
    <t xml:space="preserve">790.08.0406.21.008</t>
  </si>
  <si>
    <t xml:space="preserve">Строительство объекта – гидротехническое сооружение «Дамба «Солдатское озеро»</t>
  </si>
  <si>
    <t xml:space="preserve">790.08.0406.11.005</t>
  </si>
  <si>
    <t xml:space="preserve">Гидротехническое сооружение Раковского гидроузла: "Сооружение плотина", "Сооружение ливнесбросное (Раковский гидроузел)", "Сооружение водоприемная камера, галерея, распределительная камера (Раковский гидроузел)»</t>
  </si>
  <si>
    <t xml:space="preserve">790.08.0406.11.025</t>
  </si>
  <si>
    <t xml:space="preserve">Реконструкция дамбы в  с. Лукьяновка, в том числе разработка проектно-сметной документации</t>
  </si>
  <si>
    <t xml:space="preserve">790.08.0406.17.003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</si>
</sst>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General"/>
  </numFmts>
  <fonts count="16">
    <font>
      <sz val="12"/>
      <name val="PT Astra Sans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sz val="10"/>
      <color rgb="FF000000"/>
      <name val="Times New Roman"/>
      <family val="0"/>
      <charset val="1"/>
    </font>
    <font>
      <sz val="12"/>
      <color rgb="FF000000"/>
      <name val="Times New Roman"/>
      <family val="0"/>
      <charset val="1"/>
    </font>
    <font>
      <b val="true"/>
      <sz val="16"/>
      <color rgb="FF000000"/>
      <name val="Times New Roman"/>
      <family val="0"/>
      <charset val="1"/>
    </font>
    <font>
      <b val="true"/>
      <sz val="24"/>
      <color rgb="FF000000"/>
      <name val="Times New Roman"/>
      <family val="0"/>
      <charset val="1"/>
    </font>
    <font>
      <sz val="14"/>
      <color rgb="FF000000"/>
      <name val="Times New Roman"/>
      <family val="0"/>
      <charset val="1"/>
    </font>
    <font>
      <b val="true"/>
      <sz val="20"/>
      <color rgb="FF000000"/>
      <name val="Times New Roman"/>
      <family val="0"/>
      <charset val="1"/>
    </font>
    <font>
      <sz val="20"/>
      <color rgb="FF000000"/>
      <name val="Times New Roman"/>
      <family val="0"/>
      <charset val="1"/>
    </font>
    <font>
      <b val="true"/>
      <sz val="20"/>
      <name val="Times New Roman"/>
      <family val="0"/>
      <charset val="1"/>
    </font>
    <font>
      <sz val="20"/>
      <name val="Times New Roman"/>
      <family val="0"/>
      <charset val="1"/>
    </font>
    <font>
      <sz val="20"/>
      <color rgb="FFFFFFFF"/>
      <name val="Times New Roman"/>
      <family val="0"/>
      <charset val="1"/>
    </font>
    <font>
      <sz val="20"/>
      <color rgb="FF111111"/>
      <name val="Times New Roman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FFCCFF"/>
        <bgColor rgb="FFFFCC99"/>
      </patternFill>
    </fill>
    <fill>
      <patternFill patternType="solid">
        <fgColor rgb="FFFFFFFF"/>
        <bgColor rgb="FFFFFFCC"/>
      </patternFill>
    </fill>
    <fill>
      <patternFill patternType="solid">
        <fgColor rgb="FFFFB66C"/>
        <bgColor rgb="FFFFCC99"/>
      </patternFill>
    </fill>
    <fill>
      <patternFill patternType="solid">
        <fgColor rgb="FFFFFFA6"/>
        <bgColor rgb="FFFFFFCC"/>
      </patternFill>
    </fill>
    <fill>
      <patternFill patternType="solid">
        <fgColor rgb="FFC3FAFA"/>
        <bgColor rgb="FFCCFFFF"/>
      </patternFill>
    </fill>
    <fill>
      <patternFill patternType="solid">
        <fgColor rgb="FFFFCC99"/>
        <bgColor rgb="FFFFB66C"/>
      </patternFill>
    </fill>
    <fill>
      <patternFill patternType="solid">
        <fgColor rgb="FF81D41A"/>
        <bgColor rgb="FF969696"/>
      </patternFill>
    </fill>
    <fill>
      <patternFill patternType="solid">
        <fgColor rgb="FFFF4000"/>
        <bgColor rgb="FFFF0000"/>
      </patternFill>
    </fill>
  </fills>
  <borders count="10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232627"/>
      </bottom>
      <diagonal/>
    </border>
    <border diagonalUp="false" diagonalDown="false">
      <left style="thin">
        <color rgb="FF232627"/>
      </left>
      <right style="thin">
        <color rgb="FF232627"/>
      </right>
      <top style="thin">
        <color rgb="FF232627"/>
      </top>
      <bottom style="thin">
        <color rgb="FF232627"/>
      </bottom>
      <diagonal/>
    </border>
    <border diagonalUp="false" diagonalDown="false">
      <left style="thin">
        <color rgb="FF232627"/>
      </left>
      <right/>
      <top style="thin">
        <color rgb="FF232627"/>
      </top>
      <bottom style="thin">
        <color rgb="FF232627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>
        <color rgb="FF232627"/>
      </left>
      <right style="thin">
        <color rgb="FF232627"/>
      </right>
      <top style="thin">
        <color rgb="FF232627"/>
      </top>
      <bottom/>
      <diagonal/>
    </border>
    <border diagonalUp="false" diagonalDown="false">
      <left/>
      <right style="thin">
        <color rgb="FF232627"/>
      </right>
      <top style="thin">
        <color rgb="FF232627"/>
      </top>
      <bottom style="thin">
        <color rgb="FF232627"/>
      </bottom>
      <diagonal/>
    </border>
    <border diagonalUp="false" diagonalDown="false">
      <left style="thin">
        <color rgb="FF333333"/>
      </left>
      <right/>
      <top style="thin">
        <color rgb="FF333333"/>
      </top>
      <bottom style="thin">
        <color rgb="FF333333"/>
      </bottom>
      <diagonal/>
    </border>
    <border diagonalUp="false" diagonalDown="false">
      <left style="thin">
        <color rgb="FF232627"/>
      </left>
      <right style="thin">
        <color rgb="FF232627"/>
      </right>
      <top/>
      <bottom style="thin">
        <color rgb="FF232627"/>
      </bottom>
      <diagonal/>
    </border>
  </borders>
  <cellStyleXfs count="22">
    <xf numFmtId="164" fontId="0" fillId="0" border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top" textRotation="0" wrapText="true" indent="0" shrinkToFit="false"/>
      <protection locked="true" hidden="false"/>
    </xf>
  </cellStyleXfs>
  <cellXfs count="91">
    <xf numFmtId="164" fontId="0" fillId="0" borderId="0" xfId="0" applyFont="false" applyBorder="false" applyAlignment="fals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top" textRotation="0" wrapText="tru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top" textRotation="0" wrapText="true" indent="0" shrinkToFit="false"/>
      <protection locked="true" hidden="false"/>
    </xf>
    <xf numFmtId="166" fontId="10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8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8" borderId="0" xfId="0" applyFont="false" applyBorder="false" applyAlignment="false" applyProtection="false">
      <alignment horizontal="general" vertical="top" textRotation="0" wrapText="true" indent="0" shrinkToFit="false"/>
      <protection locked="true" hidden="false"/>
    </xf>
    <xf numFmtId="165" fontId="12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6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top" textRotation="0" wrapText="true" indent="0" shrinkToFit="false"/>
      <protection locked="true" hidden="false"/>
    </xf>
    <xf numFmtId="164" fontId="1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5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12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9" borderId="0" xfId="0" applyFont="false" applyBorder="false" applyAlignment="false" applyProtection="false">
      <alignment horizontal="general" vertical="top" textRotation="0" wrapText="true" indent="0" shrinkToFit="false"/>
      <protection locked="true" hidden="false"/>
    </xf>
    <xf numFmtId="165" fontId="10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8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12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7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top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12" xfId="20"/>
    <cellStyle name="Обычный 4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3FAFA"/>
      <rgbColor rgb="FF660066"/>
      <rgbColor rgb="FFFF8080"/>
      <rgbColor rgb="FF0066CC"/>
      <rgbColor rgb="FFFF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B66C"/>
      <rgbColor rgb="FFCC99FF"/>
      <rgbColor rgb="FFFFCC99"/>
      <rgbColor rgb="FF3366FF"/>
      <rgbColor rgb="FF33CCCC"/>
      <rgbColor rgb="FF81D41A"/>
      <rgbColor rgb="FFFFCC00"/>
      <rgbColor rgb="FFFF9900"/>
      <rgbColor rgb="FFFF4000"/>
      <rgbColor rgb="FF666699"/>
      <rgbColor rgb="FF969696"/>
      <rgbColor rgb="FF003366"/>
      <rgbColor rgb="FF339966"/>
      <rgbColor rgb="FF111111"/>
      <rgbColor rgb="FF232627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W176"/>
  <sheetViews>
    <sheetView showFormulas="false" showGridLines="true" showRowColHeaders="true" showZeros="true" rightToLeft="false" tabSelected="true" showOutlineSymbols="true" defaultGridColor="true" view="pageBreakPreview" topLeftCell="A123" colorId="64" zoomScale="39" zoomScaleNormal="80" zoomScalePageLayoutView="39" workbookViewId="0">
      <selection pane="topLeft" activeCell="J134" activeCellId="0" sqref="J134"/>
    </sheetView>
  </sheetViews>
  <sheetFormatPr defaultColWidth="7.9375" defaultRowHeight="15.75" zeroHeight="false" outlineLevelRow="0" outlineLevelCol="0"/>
  <cols>
    <col collapsed="false" customWidth="true" hidden="false" outlineLevel="0" max="1" min="1" style="0" width="11.33"/>
    <col collapsed="false" customWidth="true" hidden="false" outlineLevel="0" max="2" min="2" style="1" width="63.33"/>
    <col collapsed="false" customWidth="true" hidden="false" outlineLevel="0" max="3" min="3" style="2" width="31.88"/>
    <col collapsed="false" customWidth="true" hidden="false" outlineLevel="0" max="4" min="4" style="3" width="34.22"/>
    <col collapsed="false" customWidth="true" hidden="false" outlineLevel="0" max="5" min="5" style="3" width="32.23"/>
    <col collapsed="false" customWidth="true" hidden="false" outlineLevel="0" max="6" min="6" style="3" width="29.44"/>
    <col collapsed="false" customWidth="true" hidden="false" outlineLevel="0" max="7" min="7" style="0" width="33.78"/>
    <col collapsed="false" customWidth="true" hidden="false" outlineLevel="0" max="8" min="8" style="0" width="30"/>
    <col collapsed="false" customWidth="true" hidden="false" outlineLevel="0" max="9" min="9" style="0" width="29.11"/>
    <col collapsed="false" customWidth="true" hidden="false" outlineLevel="0" max="10" min="10" style="0" width="28.45"/>
    <col collapsed="false" customWidth="true" hidden="false" outlineLevel="0" max="11" min="11" style="0" width="28.78"/>
    <col collapsed="false" customWidth="true" hidden="false" outlineLevel="0" max="12" min="12" style="0" width="29.66"/>
    <col collapsed="false" customWidth="true" hidden="false" outlineLevel="0" max="1024" min="1000" style="0" width="10.67"/>
  </cols>
  <sheetData>
    <row r="1" customFormat="false" ht="20.25" hidden="false" customHeight="false" outlineLevel="0" collapsed="false">
      <c r="D1" s="4"/>
      <c r="E1" s="4"/>
      <c r="F1" s="4"/>
      <c r="H1" s="5"/>
      <c r="I1" s="5"/>
      <c r="K1" s="5"/>
      <c r="L1" s="5"/>
    </row>
    <row r="2" customFormat="false" ht="15.75" hidden="false" customHeight="false" outlineLevel="0" collapsed="false">
      <c r="D2" s="4"/>
      <c r="E2" s="4"/>
      <c r="F2" s="4"/>
    </row>
    <row r="3" customFormat="false" ht="29.85" hidden="false" customHeight="true" outlineLevel="0" collapsed="false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customFormat="false" ht="18.75" hidden="false" customHeight="false" outlineLevel="0" collapsed="false">
      <c r="A4" s="7"/>
      <c r="B4" s="8"/>
      <c r="C4" s="9"/>
      <c r="D4" s="8"/>
      <c r="E4" s="8"/>
      <c r="F4" s="8"/>
      <c r="G4" s="8"/>
      <c r="H4" s="8"/>
      <c r="I4" s="10"/>
      <c r="J4" s="11"/>
      <c r="K4" s="11"/>
      <c r="L4" s="10"/>
    </row>
    <row r="5" customFormat="false" ht="45.6" hidden="false" customHeight="true" outlineLevel="0" collapsed="false">
      <c r="A5" s="12" t="s">
        <v>1</v>
      </c>
      <c r="B5" s="13" t="s">
        <v>2</v>
      </c>
      <c r="C5" s="13" t="s">
        <v>3</v>
      </c>
      <c r="D5" s="13" t="s">
        <v>4</v>
      </c>
      <c r="E5" s="13"/>
      <c r="F5" s="13"/>
      <c r="G5" s="14" t="s">
        <v>5</v>
      </c>
      <c r="H5" s="14"/>
      <c r="I5" s="14"/>
      <c r="J5" s="15" t="s">
        <v>6</v>
      </c>
      <c r="K5" s="15"/>
      <c r="L5" s="15"/>
    </row>
    <row r="6" customFormat="false" ht="25.5" hidden="false" customHeight="false" outlineLevel="0" collapsed="false">
      <c r="A6" s="12"/>
      <c r="B6" s="13"/>
      <c r="C6" s="13"/>
      <c r="D6" s="13" t="s">
        <v>7</v>
      </c>
      <c r="E6" s="13" t="s">
        <v>8</v>
      </c>
      <c r="F6" s="13" t="s">
        <v>9</v>
      </c>
      <c r="G6" s="13" t="s">
        <v>7</v>
      </c>
      <c r="H6" s="13" t="s">
        <v>8</v>
      </c>
      <c r="I6" s="14" t="s">
        <v>9</v>
      </c>
      <c r="J6" s="15" t="s">
        <v>7</v>
      </c>
      <c r="K6" s="15" t="s">
        <v>8</v>
      </c>
      <c r="L6" s="15" t="s">
        <v>9</v>
      </c>
    </row>
    <row r="7" customFormat="false" ht="26.25" hidden="true" customHeight="false" outlineLevel="0" collapsed="false">
      <c r="A7" s="16" t="n">
        <v>1</v>
      </c>
      <c r="B7" s="16" t="n">
        <v>2</v>
      </c>
      <c r="C7" s="16"/>
      <c r="D7" s="16" t="n">
        <v>8</v>
      </c>
      <c r="E7" s="16" t="n">
        <v>9</v>
      </c>
      <c r="F7" s="16" t="n">
        <v>10</v>
      </c>
      <c r="G7" s="16" t="n">
        <v>11</v>
      </c>
      <c r="H7" s="16" t="n">
        <v>12</v>
      </c>
      <c r="I7" s="17" t="n">
        <v>13</v>
      </c>
      <c r="J7" s="18" t="n">
        <v>16</v>
      </c>
      <c r="K7" s="18" t="n">
        <v>17</v>
      </c>
      <c r="L7" s="18" t="n">
        <v>18</v>
      </c>
    </row>
    <row r="8" customFormat="false" ht="26.25" hidden="true" customHeight="false" outlineLevel="0" collapsed="false">
      <c r="A8" s="16"/>
      <c r="B8" s="16" t="s">
        <v>10</v>
      </c>
      <c r="C8" s="16"/>
      <c r="D8" s="19" t="e">
        <f aca="false">D9-#REF!</f>
        <v>#REF!</v>
      </c>
      <c r="E8" s="19" t="e">
        <f aca="false">E9-#REF!</f>
        <v>#REF!</v>
      </c>
      <c r="F8" s="19" t="e">
        <f aca="false">F9-#REF!</f>
        <v>#REF!</v>
      </c>
      <c r="G8" s="19" t="e">
        <f aca="false">G9-#REF!</f>
        <v>#REF!</v>
      </c>
      <c r="H8" s="19" t="e">
        <f aca="false">H9-#REF!</f>
        <v>#REF!</v>
      </c>
      <c r="I8" s="20" t="e">
        <f aca="false">I9-#REF!</f>
        <v>#REF!</v>
      </c>
      <c r="J8" s="21" t="e">
        <f aca="false">J9-#REF!</f>
        <v>#REF!</v>
      </c>
      <c r="K8" s="21" t="e">
        <f aca="false">K9-#REF!</f>
        <v>#REF!</v>
      </c>
      <c r="L8" s="21" t="e">
        <f aca="false">L9-#REF!</f>
        <v>#REF!</v>
      </c>
    </row>
    <row r="9" s="24" customFormat="true" ht="25.5" hidden="false" customHeight="false" outlineLevel="0" collapsed="false">
      <c r="A9" s="22" t="n">
        <f aca="false">A18+A54+A72+A118+A123+A127+A137+A146+A161</f>
        <v>108</v>
      </c>
      <c r="B9" s="22" t="s">
        <v>11</v>
      </c>
      <c r="C9" s="22"/>
      <c r="D9" s="23" t="n">
        <f aca="false">D18+D54+D72+D118+D123+D127+D137+D146+D161</f>
        <v>15940857670.63</v>
      </c>
      <c r="E9" s="23" t="n">
        <f aca="false">E18+E54+E72+E118+E123+E127+E137+E146+E161</f>
        <v>5108570216.58</v>
      </c>
      <c r="F9" s="23" t="n">
        <f aca="false">F18+F54+F72+F118+F123+F127+F137+F146+F161</f>
        <v>10832287454.05</v>
      </c>
      <c r="G9" s="23" t="n">
        <f aca="false">G18+G54+G72+G118+G123+G127+G137+G146+G161</f>
        <v>11614315992.48</v>
      </c>
      <c r="H9" s="23" t="n">
        <f aca="false">H18+H54+H72+H118+H123+H127+H137+H146+H161</f>
        <v>5415173316</v>
      </c>
      <c r="I9" s="23" t="n">
        <f aca="false">I18+I54+I72+I118+I123+I127+I137+I146+I161</f>
        <v>6199142676.48</v>
      </c>
      <c r="J9" s="23" t="n">
        <f aca="false">J18+J54+J72+J118+J123+J127+J137+J146+J161</f>
        <v>7497333927.5</v>
      </c>
      <c r="K9" s="23" t="n">
        <f aca="false">K18+K54+K72+K118+K123+K127+K137+K146+K161</f>
        <v>1466802410</v>
      </c>
      <c r="L9" s="23" t="n">
        <f aca="false">L18+L54+L72+L118+L123+L127+L137+L146+L161</f>
        <v>6030531517.5</v>
      </c>
    </row>
    <row r="10" customFormat="false" ht="25.5" hidden="false" customHeight="false" outlineLevel="0" collapsed="false">
      <c r="A10" s="25" t="n">
        <f aca="false">A19+A55+A73+A119+A124+A128+A138+A147+A162</f>
        <v>103</v>
      </c>
      <c r="B10" s="26" t="s">
        <v>12</v>
      </c>
      <c r="C10" s="26"/>
      <c r="D10" s="27" t="n">
        <f aca="false">D19+D55+D73+D119+D124+D128+D138+D147+D162</f>
        <v>15903198220.63</v>
      </c>
      <c r="E10" s="27" t="n">
        <f aca="false">E19+E55+E73+E119+E124+E128+E138+E147+E162</f>
        <v>5108570216.58</v>
      </c>
      <c r="F10" s="27" t="n">
        <f aca="false">F19+F55+F73+F119+F124+F128+F138+F147+F162</f>
        <v>10794628004.05</v>
      </c>
      <c r="G10" s="27" t="n">
        <f aca="false">G19+G55+G73+G119+G124+G128+G138+G147+G162</f>
        <v>11063169800.4</v>
      </c>
      <c r="H10" s="27" t="n">
        <f aca="false">H19+H55+H73+H119+H124+H128+H138+H147+H162</f>
        <v>5415173316</v>
      </c>
      <c r="I10" s="27" t="n">
        <f aca="false">I19+I55+I73+I119+I124+I128+I138+I147+I162</f>
        <v>5647996484.4</v>
      </c>
      <c r="J10" s="27" t="n">
        <f aca="false">J19+J55+J73+J119+J124+J128+J138+J147+J162</f>
        <v>6877423081.1</v>
      </c>
      <c r="K10" s="27" t="n">
        <f aca="false">K19+K55+K73+K119+K124+K128+K138+K147+K162</f>
        <v>1466802410</v>
      </c>
      <c r="L10" s="27" t="n">
        <f aca="false">L19+L55+L73+L119+L124+L128+L138+L147+L162</f>
        <v>5410620671.1</v>
      </c>
    </row>
    <row r="11" customFormat="false" ht="25.5" hidden="false" customHeight="false" outlineLevel="0" collapsed="false">
      <c r="A11" s="25" t="n">
        <f aca="false">A169</f>
        <v>5</v>
      </c>
      <c r="B11" s="28" t="s">
        <v>13</v>
      </c>
      <c r="C11" s="28"/>
      <c r="D11" s="27" t="n">
        <f aca="false">D169</f>
        <v>37659450</v>
      </c>
      <c r="E11" s="27" t="n">
        <f aca="false">E169</f>
        <v>0</v>
      </c>
      <c r="F11" s="27" t="n">
        <f aca="false">F169</f>
        <v>37659450</v>
      </c>
      <c r="G11" s="27" t="n">
        <f aca="false">G169</f>
        <v>551146192.08</v>
      </c>
      <c r="H11" s="27" t="n">
        <f aca="false">H169</f>
        <v>0</v>
      </c>
      <c r="I11" s="29" t="n">
        <f aca="false">I169</f>
        <v>551146192.08</v>
      </c>
      <c r="J11" s="30" t="n">
        <f aca="false">J169</f>
        <v>619910846.4</v>
      </c>
      <c r="K11" s="30" t="n">
        <f aca="false">K169</f>
        <v>0</v>
      </c>
      <c r="L11" s="30" t="n">
        <f aca="false">L169</f>
        <v>619910846.4</v>
      </c>
    </row>
    <row r="12" customFormat="false" ht="25.5" hidden="false" customHeight="false" outlineLevel="0" collapsed="false">
      <c r="A12" s="25" t="n">
        <f aca="false">A46</f>
        <v>5</v>
      </c>
      <c r="B12" s="25" t="s">
        <v>14</v>
      </c>
      <c r="C12" s="25"/>
      <c r="D12" s="27" t="n">
        <f aca="false">D46</f>
        <v>165228870.47</v>
      </c>
      <c r="E12" s="27" t="n">
        <f aca="false">E46</f>
        <v>113059000</v>
      </c>
      <c r="F12" s="27" t="n">
        <f aca="false">F46</f>
        <v>52169870.47</v>
      </c>
      <c r="G12" s="27" t="n">
        <f aca="false">G46</f>
        <v>904278658.35</v>
      </c>
      <c r="H12" s="27" t="n">
        <f aca="false">H46</f>
        <v>0</v>
      </c>
      <c r="I12" s="27" t="n">
        <f aca="false">I46</f>
        <v>904278658.35</v>
      </c>
      <c r="J12" s="27" t="n">
        <f aca="false">J46</f>
        <v>2540835593.67</v>
      </c>
      <c r="K12" s="27" t="n">
        <f aca="false">K46</f>
        <v>0</v>
      </c>
      <c r="L12" s="27" t="n">
        <f aca="false">L46</f>
        <v>2540835593.67</v>
      </c>
    </row>
    <row r="13" customFormat="false" ht="25.5" hidden="false" customHeight="false" outlineLevel="0" collapsed="false">
      <c r="A13" s="25" t="n">
        <f aca="false">A46</f>
        <v>5</v>
      </c>
      <c r="B13" s="26" t="s">
        <v>12</v>
      </c>
      <c r="C13" s="26"/>
      <c r="D13" s="27" t="n">
        <f aca="false">D46</f>
        <v>165228870.47</v>
      </c>
      <c r="E13" s="27" t="n">
        <f aca="false">E46</f>
        <v>113059000</v>
      </c>
      <c r="F13" s="27" t="n">
        <f aca="false">F46</f>
        <v>52169870.47</v>
      </c>
      <c r="G13" s="27" t="n">
        <f aca="false">G46</f>
        <v>904278658.35</v>
      </c>
      <c r="H13" s="27" t="n">
        <f aca="false">H46</f>
        <v>0</v>
      </c>
      <c r="I13" s="27" t="n">
        <f aca="false">I46</f>
        <v>904278658.35</v>
      </c>
      <c r="J13" s="27" t="n">
        <f aca="false">J46</f>
        <v>2540835593.67</v>
      </c>
      <c r="K13" s="27" t="n">
        <f aca="false">K46</f>
        <v>0</v>
      </c>
      <c r="L13" s="27" t="n">
        <f aca="false">L46</f>
        <v>2540835593.67</v>
      </c>
    </row>
    <row r="14" customFormat="false" ht="25.5" hidden="false" customHeight="false" outlineLevel="0" collapsed="false">
      <c r="A14" s="25" t="n">
        <f aca="false">A20+A56+A74+A120+A129+A139+A148+A163+A170</f>
        <v>100</v>
      </c>
      <c r="B14" s="25" t="s">
        <v>15</v>
      </c>
      <c r="C14" s="25"/>
      <c r="D14" s="27" t="n">
        <f aca="false">D20+D56+D74+D120+D129+D139+D148+D163+D170</f>
        <v>14288758481.34</v>
      </c>
      <c r="E14" s="27" t="n">
        <f aca="false">E20+E56+E74+E120+E129+E139+E148+E163+E170</f>
        <v>4819511216.58</v>
      </c>
      <c r="F14" s="27" t="n">
        <f aca="false">F20+F56+F74+F120+F129+F139+F148+F163+F170</f>
        <v>9469247264.76</v>
      </c>
      <c r="G14" s="27" t="n">
        <f aca="false">G20+G56+G74+G120+G129+G139+G148+G163+G170</f>
        <v>10500513524.61</v>
      </c>
      <c r="H14" s="27" t="n">
        <f aca="false">H20+H56+H74+H120+H129+H139+H148+H163+H170</f>
        <v>5239173316</v>
      </c>
      <c r="I14" s="27" t="n">
        <f aca="false">I20+I56+I74+I120+I129+I139+I148+I163+I170</f>
        <v>5261340208.61</v>
      </c>
      <c r="J14" s="27" t="n">
        <f aca="false">J20+J56+J74+J120+J129+J139+J148+J163+J170</f>
        <v>4746974524.31</v>
      </c>
      <c r="K14" s="27" t="n">
        <f aca="false">K20+K56+K74+K120+K129+K139+K148+K163+K170</f>
        <v>1290802410</v>
      </c>
      <c r="L14" s="27" t="n">
        <f aca="false">L20+L56+L74+L120+L129+L139+L148+L163+L170</f>
        <v>3456172114.31</v>
      </c>
    </row>
    <row r="15" customFormat="false" ht="25.5" hidden="false" customHeight="false" outlineLevel="0" collapsed="false">
      <c r="A15" s="25" t="n">
        <f aca="false">A20+A56+A74+A119+A129+A139+A148+A163</f>
        <v>95</v>
      </c>
      <c r="B15" s="26" t="s">
        <v>12</v>
      </c>
      <c r="C15" s="26"/>
      <c r="D15" s="27" t="n">
        <f aca="false">D20+D56+D74+D119+D129+D139+D148+D163</f>
        <v>14251099031.34</v>
      </c>
      <c r="E15" s="27" t="n">
        <f aca="false">E20+E56+E74+E119+E129+E139+E148+E163</f>
        <v>4819511216.58</v>
      </c>
      <c r="F15" s="27" t="n">
        <f aca="false">F20+F56+F74+F119+F129+F139+F148+F163</f>
        <v>9431587814.76</v>
      </c>
      <c r="G15" s="27" t="n">
        <f aca="false">G20+G56+G74+G119+G129+G139+G148+G163</f>
        <v>9949367332.53</v>
      </c>
      <c r="H15" s="27" t="n">
        <f aca="false">H20+H56+H74+H119+H129+H139+H148+H163</f>
        <v>5239173316</v>
      </c>
      <c r="I15" s="27" t="n">
        <f aca="false">I20+I56+I74+I119+I129+I139+I148+I163</f>
        <v>4710194016.53</v>
      </c>
      <c r="J15" s="27" t="n">
        <f aca="false">J20+J56+J74+J119+J129+J139+J148+J163</f>
        <v>4127063677.91</v>
      </c>
      <c r="K15" s="27" t="n">
        <f aca="false">K20+K56+K74+K119+K129+K139+K148+K163</f>
        <v>1290802410</v>
      </c>
      <c r="L15" s="27" t="n">
        <f aca="false">L20+L56+L74+L119+L129+L139+L148+L163</f>
        <v>2836261267.91</v>
      </c>
    </row>
    <row r="16" customFormat="false" ht="25.5" hidden="false" customHeight="false" outlineLevel="0" collapsed="false">
      <c r="A16" s="25" t="n">
        <f aca="false">A170</f>
        <v>5</v>
      </c>
      <c r="B16" s="28" t="s">
        <v>13</v>
      </c>
      <c r="C16" s="28"/>
      <c r="D16" s="27" t="n">
        <f aca="false">D170</f>
        <v>37659450</v>
      </c>
      <c r="E16" s="27" t="n">
        <f aca="false">E170</f>
        <v>0</v>
      </c>
      <c r="F16" s="27" t="n">
        <f aca="false">F170</f>
        <v>37659450</v>
      </c>
      <c r="G16" s="27" t="n">
        <f aca="false">G170</f>
        <v>551146192.08</v>
      </c>
      <c r="H16" s="27" t="n">
        <f aca="false">H170</f>
        <v>0</v>
      </c>
      <c r="I16" s="27" t="n">
        <f aca="false">I170</f>
        <v>551146192.08</v>
      </c>
      <c r="J16" s="27" t="n">
        <f aca="false">J170</f>
        <v>619910846.4</v>
      </c>
      <c r="K16" s="27" t="n">
        <f aca="false">K170</f>
        <v>0</v>
      </c>
      <c r="L16" s="27" t="n">
        <f aca="false">L170</f>
        <v>619910846.4</v>
      </c>
    </row>
    <row r="17" customFormat="false" ht="25.5" hidden="false" customHeight="false" outlineLevel="0" collapsed="false">
      <c r="A17" s="25" t="n">
        <f aca="false">A125+A115</f>
        <v>3</v>
      </c>
      <c r="B17" s="25" t="s">
        <v>16</v>
      </c>
      <c r="C17" s="25"/>
      <c r="D17" s="27" t="n">
        <f aca="false">D115+D125</f>
        <v>1486870318.82</v>
      </c>
      <c r="E17" s="27" t="n">
        <f aca="false">E115+E125</f>
        <v>176000000</v>
      </c>
      <c r="F17" s="27" t="n">
        <f aca="false">F115+F125</f>
        <v>1310870318.82</v>
      </c>
      <c r="G17" s="27" t="n">
        <f aca="false">G115+G125</f>
        <v>209523809.52</v>
      </c>
      <c r="H17" s="27" t="n">
        <f aca="false">H115+H125</f>
        <v>176000000</v>
      </c>
      <c r="I17" s="27" t="n">
        <f aca="false">I115+I125</f>
        <v>33523809.52</v>
      </c>
      <c r="J17" s="27" t="n">
        <f aca="false">J115+J125</f>
        <v>209523809.52</v>
      </c>
      <c r="K17" s="27" t="n">
        <f aca="false">K115+K125</f>
        <v>176000000</v>
      </c>
      <c r="L17" s="27" t="n">
        <f aca="false">L115+L125</f>
        <v>33523809.52</v>
      </c>
    </row>
    <row r="18" s="35" customFormat="true" ht="51" hidden="false" customHeight="false" outlineLevel="0" collapsed="false">
      <c r="A18" s="31" t="n">
        <f aca="false">A19</f>
        <v>28</v>
      </c>
      <c r="B18" s="31" t="s">
        <v>17</v>
      </c>
      <c r="C18" s="31"/>
      <c r="D18" s="32" t="n">
        <f aca="false">D19</f>
        <v>3197749591.39</v>
      </c>
      <c r="E18" s="32" t="n">
        <f aca="false">E19</f>
        <v>113059000</v>
      </c>
      <c r="F18" s="32" t="n">
        <f aca="false">F19</f>
        <v>3084690591.39</v>
      </c>
      <c r="G18" s="32" t="n">
        <f aca="false">G19</f>
        <v>4198739977.82</v>
      </c>
      <c r="H18" s="32" t="n">
        <f aca="false">H19</f>
        <v>0</v>
      </c>
      <c r="I18" s="33" t="n">
        <f aca="false">I19</f>
        <v>4198739977.82</v>
      </c>
      <c r="J18" s="34" t="n">
        <f aca="false">J19</f>
        <v>4918596045.67</v>
      </c>
      <c r="K18" s="34" t="n">
        <f aca="false">K19</f>
        <v>0</v>
      </c>
      <c r="L18" s="34" t="n">
        <f aca="false">L19</f>
        <v>4918596045.67</v>
      </c>
    </row>
    <row r="19" s="35" customFormat="true" ht="25.5" hidden="false" customHeight="false" outlineLevel="0" collapsed="false">
      <c r="A19" s="26" t="n">
        <f aca="false">A20+A46</f>
        <v>28</v>
      </c>
      <c r="B19" s="26" t="s">
        <v>12</v>
      </c>
      <c r="C19" s="26"/>
      <c r="D19" s="36" t="n">
        <f aca="false">D20+D46</f>
        <v>3197749591.39</v>
      </c>
      <c r="E19" s="36" t="n">
        <f aca="false">E20+E46</f>
        <v>113059000</v>
      </c>
      <c r="F19" s="36" t="n">
        <f aca="false">F20+F46</f>
        <v>3084690591.39</v>
      </c>
      <c r="G19" s="36" t="n">
        <f aca="false">G20+G46</f>
        <v>4198739977.82</v>
      </c>
      <c r="H19" s="36" t="n">
        <f aca="false">H20+H46</f>
        <v>0</v>
      </c>
      <c r="I19" s="37" t="n">
        <f aca="false">I20+I46</f>
        <v>4198739977.82</v>
      </c>
      <c r="J19" s="38" t="n">
        <f aca="false">J20+J46</f>
        <v>4918596045.67</v>
      </c>
      <c r="K19" s="38" t="n">
        <f aca="false">K20+K46</f>
        <v>0</v>
      </c>
      <c r="L19" s="38" t="n">
        <f aca="false">L20+L46</f>
        <v>4918596045.67</v>
      </c>
    </row>
    <row r="20" s="43" customFormat="true" ht="26.25" hidden="false" customHeight="false" outlineLevel="0" collapsed="false">
      <c r="A20" s="39" t="n">
        <f aca="false">A21+A33</f>
        <v>23</v>
      </c>
      <c r="B20" s="25" t="s">
        <v>18</v>
      </c>
      <c r="C20" s="25"/>
      <c r="D20" s="40" t="n">
        <f aca="false">D21+D33</f>
        <v>3032520720.92</v>
      </c>
      <c r="E20" s="40" t="n">
        <f aca="false">E21+E33</f>
        <v>0</v>
      </c>
      <c r="F20" s="40" t="n">
        <f aca="false">F21+F33</f>
        <v>3032520720.92</v>
      </c>
      <c r="G20" s="40" t="n">
        <f aca="false">G21+G33</f>
        <v>3294461319.47</v>
      </c>
      <c r="H20" s="40" t="n">
        <f aca="false">H21+H33</f>
        <v>0</v>
      </c>
      <c r="I20" s="41" t="n">
        <f aca="false">I21+I33</f>
        <v>3294461319.47</v>
      </c>
      <c r="J20" s="42" t="n">
        <f aca="false">J21+J33</f>
        <v>2377760452</v>
      </c>
      <c r="K20" s="42" t="n">
        <f aca="false">K21+K33</f>
        <v>0</v>
      </c>
      <c r="L20" s="42" t="n">
        <f aca="false">L21+L33</f>
        <v>2377760452</v>
      </c>
    </row>
    <row r="21" s="43" customFormat="true" ht="26.25" hidden="false" customHeight="false" outlineLevel="0" collapsed="false">
      <c r="A21" s="44" t="n">
        <v>11</v>
      </c>
      <c r="B21" s="44" t="s">
        <v>19</v>
      </c>
      <c r="C21" s="44"/>
      <c r="D21" s="45" t="n">
        <f aca="false">SUM(D22:D32)</f>
        <v>2030038318.19</v>
      </c>
      <c r="E21" s="45" t="n">
        <f aca="false">SUM(E22:E32)</f>
        <v>0</v>
      </c>
      <c r="F21" s="45" t="n">
        <f aca="false">SUM(F22:F32)</f>
        <v>2030038318.19</v>
      </c>
      <c r="G21" s="45" t="n">
        <f aca="false">SUM(G22:G32)</f>
        <v>611891643.08</v>
      </c>
      <c r="H21" s="45" t="n">
        <f aca="false">SUM(H22:H32)</f>
        <v>0</v>
      </c>
      <c r="I21" s="45" t="n">
        <f aca="false">SUM(I22:I32)</f>
        <v>611891643.08</v>
      </c>
      <c r="J21" s="45" t="n">
        <f aca="false">SUM(J22:J32)</f>
        <v>226662452</v>
      </c>
      <c r="K21" s="45" t="n">
        <f aca="false">SUM(K22:K32)</f>
        <v>0</v>
      </c>
      <c r="L21" s="45" t="n">
        <f aca="false">SUM(L22:L32)</f>
        <v>226662452</v>
      </c>
    </row>
    <row r="22" s="43" customFormat="true" ht="105" hidden="false" customHeight="false" outlineLevel="0" collapsed="false">
      <c r="A22" s="16" t="n">
        <v>1</v>
      </c>
      <c r="B22" s="46" t="s">
        <v>20</v>
      </c>
      <c r="C22" s="47" t="s">
        <v>21</v>
      </c>
      <c r="D22" s="48" t="n">
        <f aca="false">E22+F22</f>
        <v>307852300</v>
      </c>
      <c r="E22" s="48"/>
      <c r="F22" s="48" t="n">
        <v>307852300</v>
      </c>
      <c r="G22" s="49"/>
      <c r="H22" s="49"/>
      <c r="I22" s="50"/>
      <c r="J22" s="51"/>
      <c r="K22" s="51"/>
      <c r="L22" s="51"/>
    </row>
    <row r="23" s="43" customFormat="true" ht="105" hidden="false" customHeight="false" outlineLevel="0" collapsed="false">
      <c r="A23" s="16" t="n">
        <v>2</v>
      </c>
      <c r="B23" s="46" t="s">
        <v>22</v>
      </c>
      <c r="C23" s="47" t="s">
        <v>23</v>
      </c>
      <c r="D23" s="48" t="n">
        <f aca="false">E23+F23</f>
        <v>167454930</v>
      </c>
      <c r="E23" s="48"/>
      <c r="F23" s="48" t="n">
        <v>167454930</v>
      </c>
      <c r="G23" s="49"/>
      <c r="H23" s="49"/>
      <c r="I23" s="50"/>
      <c r="J23" s="51"/>
      <c r="K23" s="51"/>
      <c r="L23" s="51"/>
    </row>
    <row r="24" customFormat="false" ht="105" hidden="false" customHeight="false" outlineLevel="0" collapsed="false">
      <c r="A24" s="16" t="n">
        <v>3</v>
      </c>
      <c r="B24" s="46" t="s">
        <v>24</v>
      </c>
      <c r="C24" s="47" t="s">
        <v>25</v>
      </c>
      <c r="D24" s="52" t="n">
        <f aca="false">E24+F24</f>
        <v>136231450</v>
      </c>
      <c r="E24" s="52"/>
      <c r="F24" s="52" t="n">
        <v>136231450</v>
      </c>
      <c r="G24" s="52"/>
      <c r="H24" s="52"/>
      <c r="I24" s="53"/>
      <c r="J24" s="54"/>
      <c r="K24" s="54"/>
      <c r="L24" s="54"/>
    </row>
    <row r="25" customFormat="false" ht="105" hidden="false" customHeight="false" outlineLevel="0" collapsed="false">
      <c r="A25" s="16" t="n">
        <v>4</v>
      </c>
      <c r="B25" s="46" t="s">
        <v>26</v>
      </c>
      <c r="C25" s="47" t="s">
        <v>27</v>
      </c>
      <c r="D25" s="52" t="n">
        <f aca="false">E25+F25</f>
        <v>294561723.92</v>
      </c>
      <c r="E25" s="52"/>
      <c r="F25" s="52" t="n">
        <f aca="false">235754390+58807333.92</f>
        <v>294561723.92</v>
      </c>
      <c r="G25" s="52"/>
      <c r="H25" s="52"/>
      <c r="I25" s="53"/>
      <c r="J25" s="54"/>
      <c r="K25" s="54"/>
      <c r="L25" s="54"/>
    </row>
    <row r="26" customFormat="false" ht="105" hidden="false" customHeight="false" outlineLevel="0" collapsed="false">
      <c r="A26" s="16" t="n">
        <v>5</v>
      </c>
      <c r="B26" s="46" t="s">
        <v>28</v>
      </c>
      <c r="C26" s="47" t="s">
        <v>29</v>
      </c>
      <c r="D26" s="52" t="n">
        <f aca="false">E26+F26</f>
        <v>267956646.49</v>
      </c>
      <c r="E26" s="52"/>
      <c r="F26" s="55" t="n">
        <v>267956646.49</v>
      </c>
      <c r="G26" s="52" t="n">
        <f aca="false">H26+I26</f>
        <v>281042880.08</v>
      </c>
      <c r="H26" s="52"/>
      <c r="I26" s="55" t="n">
        <v>281042880.08</v>
      </c>
      <c r="J26" s="54"/>
      <c r="K26" s="54"/>
      <c r="L26" s="54"/>
    </row>
    <row r="27" customFormat="false" ht="105" hidden="false" customHeight="false" outlineLevel="0" collapsed="false">
      <c r="A27" s="16" t="n">
        <v>6</v>
      </c>
      <c r="B27" s="46" t="s">
        <v>30</v>
      </c>
      <c r="C27" s="47" t="s">
        <v>31</v>
      </c>
      <c r="D27" s="52" t="n">
        <f aca="false">E27+F27</f>
        <v>377665170.44</v>
      </c>
      <c r="E27" s="52"/>
      <c r="F27" s="48" t="n">
        <v>377665170.44</v>
      </c>
      <c r="G27" s="48"/>
      <c r="H27" s="48"/>
      <c r="I27" s="56"/>
      <c r="J27" s="57"/>
      <c r="K27" s="57"/>
      <c r="L27" s="57"/>
    </row>
    <row r="28" customFormat="false" ht="105" hidden="false" customHeight="false" outlineLevel="0" collapsed="false">
      <c r="A28" s="16" t="n">
        <v>7</v>
      </c>
      <c r="B28" s="46" t="s">
        <v>32</v>
      </c>
      <c r="C28" s="47" t="s">
        <v>33</v>
      </c>
      <c r="D28" s="52" t="n">
        <f aca="false">E28+F28</f>
        <v>250928972.3</v>
      </c>
      <c r="E28" s="52"/>
      <c r="F28" s="48" t="n">
        <v>250928972.3</v>
      </c>
      <c r="G28" s="52" t="n">
        <f aca="false">H28+I28</f>
        <v>231648763</v>
      </c>
      <c r="H28" s="52"/>
      <c r="I28" s="53" t="n">
        <v>231648763</v>
      </c>
      <c r="J28" s="54" t="n">
        <f aca="false">K28+L28</f>
        <v>121383952</v>
      </c>
      <c r="K28" s="54"/>
      <c r="L28" s="54" t="n">
        <v>121383952</v>
      </c>
    </row>
    <row r="29" customFormat="false" ht="78.75" hidden="false" customHeight="false" outlineLevel="0" collapsed="false">
      <c r="A29" s="16" t="n">
        <v>8</v>
      </c>
      <c r="B29" s="46" t="s">
        <v>34</v>
      </c>
      <c r="C29" s="47" t="s">
        <v>35</v>
      </c>
      <c r="D29" s="52" t="n">
        <f aca="false">E29+F29</f>
        <v>29179125.04</v>
      </c>
      <c r="E29" s="52"/>
      <c r="F29" s="52" t="n">
        <v>29179125.04</v>
      </c>
      <c r="G29" s="52"/>
      <c r="H29" s="52"/>
      <c r="I29" s="53"/>
      <c r="J29" s="54"/>
      <c r="K29" s="54"/>
      <c r="L29" s="54"/>
    </row>
    <row r="30" customFormat="false" ht="159.95" hidden="false" customHeight="true" outlineLevel="0" collapsed="false">
      <c r="A30" s="16" t="n">
        <v>9</v>
      </c>
      <c r="B30" s="46" t="s">
        <v>36</v>
      </c>
      <c r="C30" s="47" t="s">
        <v>37</v>
      </c>
      <c r="D30" s="52" t="n">
        <f aca="false">E30+F30</f>
        <v>98208000</v>
      </c>
      <c r="E30" s="52"/>
      <c r="F30" s="52" t="n">
        <v>98208000</v>
      </c>
      <c r="G30" s="52" t="n">
        <f aca="false">H30+I30</f>
        <v>99200000</v>
      </c>
      <c r="H30" s="52"/>
      <c r="I30" s="53" t="n">
        <v>99200000</v>
      </c>
      <c r="J30" s="54" t="n">
        <f aca="false">K30+L30</f>
        <v>105278500</v>
      </c>
      <c r="K30" s="54"/>
      <c r="L30" s="54" t="n">
        <v>105278500</v>
      </c>
    </row>
    <row r="31" customFormat="false" ht="105" hidden="false" customHeight="false" outlineLevel="0" collapsed="false">
      <c r="A31" s="47" t="n">
        <v>10</v>
      </c>
      <c r="B31" s="46" t="s">
        <v>38</v>
      </c>
      <c r="C31" s="47" t="s">
        <v>39</v>
      </c>
      <c r="D31" s="48" t="n">
        <f aca="false">E31+F31</f>
        <v>80000000</v>
      </c>
      <c r="E31" s="48" t="n">
        <v>0</v>
      </c>
      <c r="F31" s="48" t="n">
        <v>80000000</v>
      </c>
      <c r="G31" s="48"/>
      <c r="H31" s="48"/>
      <c r="I31" s="56"/>
      <c r="J31" s="57"/>
      <c r="K31" s="57"/>
      <c r="L31" s="57"/>
    </row>
    <row r="32" customFormat="false" ht="131.25" hidden="false" customHeight="false" outlineLevel="0" collapsed="false">
      <c r="A32" s="47" t="n">
        <v>11</v>
      </c>
      <c r="B32" s="46" t="s">
        <v>40</v>
      </c>
      <c r="C32" s="47" t="s">
        <v>41</v>
      </c>
      <c r="D32" s="48" t="n">
        <f aca="false">E32+F32</f>
        <v>20000000</v>
      </c>
      <c r="E32" s="48"/>
      <c r="F32" s="48" t="n">
        <v>20000000</v>
      </c>
      <c r="G32" s="48"/>
      <c r="H32" s="48"/>
      <c r="I32" s="56"/>
      <c r="J32" s="57"/>
      <c r="K32" s="57"/>
      <c r="L32" s="57"/>
    </row>
    <row r="33" customFormat="false" ht="51" hidden="false" customHeight="false" outlineLevel="0" collapsed="false">
      <c r="A33" s="44" t="n">
        <v>12</v>
      </c>
      <c r="B33" s="44" t="s">
        <v>42</v>
      </c>
      <c r="C33" s="44"/>
      <c r="D33" s="58" t="n">
        <f aca="false">SUM(D34:D45)</f>
        <v>1002482402.73</v>
      </c>
      <c r="E33" s="58" t="n">
        <f aca="false">SUM(E34:E45)</f>
        <v>0</v>
      </c>
      <c r="F33" s="58" t="n">
        <f aca="false">SUM(F34:F45)</f>
        <v>1002482402.73</v>
      </c>
      <c r="G33" s="58" t="n">
        <f aca="false">SUM(G34:G45)</f>
        <v>2682569676.39</v>
      </c>
      <c r="H33" s="58" t="n">
        <f aca="false">SUM(H34:H45)</f>
        <v>0</v>
      </c>
      <c r="I33" s="58" t="n">
        <f aca="false">SUM(I34:I45)</f>
        <v>2682569676.39</v>
      </c>
      <c r="J33" s="58" t="n">
        <f aca="false">SUM(J34:J45)</f>
        <v>2151098000</v>
      </c>
      <c r="K33" s="58" t="n">
        <f aca="false">SUM(K34:K45)</f>
        <v>0</v>
      </c>
      <c r="L33" s="58" t="n">
        <f aca="false">SUM(L34:L45)</f>
        <v>2151098000</v>
      </c>
    </row>
    <row r="34" customFormat="false" ht="78.75" hidden="false" customHeight="false" outlineLevel="0" collapsed="false">
      <c r="A34" s="47" t="n">
        <v>1</v>
      </c>
      <c r="B34" s="46" t="s">
        <v>43</v>
      </c>
      <c r="C34" s="47" t="s">
        <v>44</v>
      </c>
      <c r="D34" s="48" t="n">
        <f aca="false">E34+F34</f>
        <v>11827316.65</v>
      </c>
      <c r="E34" s="48"/>
      <c r="F34" s="59" t="n">
        <v>11827316.65</v>
      </c>
      <c r="G34" s="48" t="n">
        <f aca="false">H34+I34</f>
        <v>52205996.39</v>
      </c>
      <c r="H34" s="48"/>
      <c r="I34" s="59" t="n">
        <v>52205996.39</v>
      </c>
      <c r="J34" s="57" t="n">
        <f aca="false">L34+K34</f>
        <v>174098000</v>
      </c>
      <c r="K34" s="57"/>
      <c r="L34" s="57" t="n">
        <v>174098000</v>
      </c>
    </row>
    <row r="35" customFormat="false" ht="78.75" hidden="false" customHeight="false" outlineLevel="0" collapsed="false">
      <c r="A35" s="47" t="n">
        <v>2</v>
      </c>
      <c r="B35" s="46" t="s">
        <v>45</v>
      </c>
      <c r="C35" s="47" t="s">
        <v>46</v>
      </c>
      <c r="D35" s="52" t="n">
        <f aca="false">E35+F35</f>
        <v>41192666.08</v>
      </c>
      <c r="E35" s="52"/>
      <c r="F35" s="48" t="n">
        <v>41192666.08</v>
      </c>
      <c r="G35" s="48" t="n">
        <f aca="false">H35+I35</f>
        <v>100000000</v>
      </c>
      <c r="H35" s="48"/>
      <c r="I35" s="56" t="n">
        <v>100000000</v>
      </c>
      <c r="J35" s="54"/>
      <c r="K35" s="54"/>
      <c r="L35" s="54"/>
    </row>
    <row r="36" customFormat="false" ht="78.75" hidden="false" customHeight="false" outlineLevel="0" collapsed="false">
      <c r="A36" s="47" t="n">
        <v>3</v>
      </c>
      <c r="B36" s="46" t="s">
        <v>47</v>
      </c>
      <c r="C36" s="47" t="s">
        <v>48</v>
      </c>
      <c r="D36" s="52"/>
      <c r="E36" s="52"/>
      <c r="F36" s="48"/>
      <c r="G36" s="48" t="n">
        <f aca="false">H36+I36</f>
        <v>500000000</v>
      </c>
      <c r="H36" s="48"/>
      <c r="I36" s="56" t="n">
        <v>500000000</v>
      </c>
      <c r="J36" s="54" t="n">
        <f aca="false">L36+K36</f>
        <v>1000000000</v>
      </c>
      <c r="K36" s="54"/>
      <c r="L36" s="54" t="n">
        <v>1000000000</v>
      </c>
    </row>
    <row r="37" customFormat="false" ht="105" hidden="false" customHeight="false" outlineLevel="0" collapsed="false">
      <c r="A37" s="47" t="n">
        <v>4</v>
      </c>
      <c r="B37" s="46" t="s">
        <v>49</v>
      </c>
      <c r="C37" s="47" t="s">
        <v>50</v>
      </c>
      <c r="D37" s="52" t="n">
        <f aca="false">E37+F37</f>
        <v>150000000</v>
      </c>
      <c r="E37" s="52"/>
      <c r="F37" s="52" t="n">
        <v>150000000</v>
      </c>
      <c r="G37" s="52" t="n">
        <f aca="false">H37+I37</f>
        <v>300000000</v>
      </c>
      <c r="H37" s="52"/>
      <c r="I37" s="53" t="n">
        <v>300000000</v>
      </c>
      <c r="J37" s="54" t="n">
        <f aca="false">L37+K37</f>
        <v>177000000</v>
      </c>
      <c r="K37" s="54"/>
      <c r="L37" s="54" t="n">
        <v>177000000</v>
      </c>
    </row>
    <row r="38" s="43" customFormat="true" ht="78.75" hidden="false" customHeight="false" outlineLevel="0" collapsed="false">
      <c r="A38" s="47" t="n">
        <v>5</v>
      </c>
      <c r="B38" s="46" t="s">
        <v>51</v>
      </c>
      <c r="C38" s="47" t="s">
        <v>52</v>
      </c>
      <c r="D38" s="52" t="n">
        <f aca="false">E38+F38</f>
        <v>300000</v>
      </c>
      <c r="E38" s="52"/>
      <c r="F38" s="52" t="n">
        <v>300000</v>
      </c>
      <c r="G38" s="52" t="n">
        <f aca="false">H38+I38</f>
        <v>300000000</v>
      </c>
      <c r="H38" s="52"/>
      <c r="I38" s="53" t="n">
        <v>300000000</v>
      </c>
      <c r="J38" s="54" t="n">
        <f aca="false">L38+K38</f>
        <v>700000000</v>
      </c>
      <c r="K38" s="54"/>
      <c r="L38" s="54" t="n">
        <v>700000000</v>
      </c>
    </row>
    <row r="39" s="43" customFormat="true" ht="123.2" hidden="false" customHeight="true" outlineLevel="0" collapsed="false">
      <c r="A39" s="47" t="n">
        <v>6</v>
      </c>
      <c r="B39" s="46" t="s">
        <v>53</v>
      </c>
      <c r="C39" s="47" t="s">
        <v>54</v>
      </c>
      <c r="D39" s="52" t="n">
        <f aca="false">E39+F39</f>
        <v>20250000</v>
      </c>
      <c r="E39" s="52"/>
      <c r="F39" s="52" t="n">
        <v>20250000</v>
      </c>
      <c r="G39" s="52" t="n">
        <f aca="false">H39+I39</f>
        <v>200000000</v>
      </c>
      <c r="H39" s="52"/>
      <c r="I39" s="53" t="n">
        <v>200000000</v>
      </c>
      <c r="J39" s="54"/>
      <c r="K39" s="54"/>
      <c r="L39" s="54"/>
    </row>
    <row r="40" customFormat="false" ht="78.75" hidden="false" customHeight="false" outlineLevel="0" collapsed="false">
      <c r="A40" s="47" t="n">
        <v>7</v>
      </c>
      <c r="B40" s="46" t="s">
        <v>55</v>
      </c>
      <c r="C40" s="47" t="s">
        <v>56</v>
      </c>
      <c r="D40" s="52" t="n">
        <f aca="false">E40+F40</f>
        <v>99000000</v>
      </c>
      <c r="E40" s="52"/>
      <c r="F40" s="52" t="n">
        <v>99000000</v>
      </c>
      <c r="G40" s="52" t="n">
        <f aca="false">H40+I40</f>
        <v>198000000</v>
      </c>
      <c r="H40" s="52"/>
      <c r="I40" s="53" t="n">
        <v>198000000</v>
      </c>
      <c r="J40" s="54"/>
      <c r="K40" s="54"/>
      <c r="L40" s="54"/>
    </row>
    <row r="41" customFormat="false" ht="105" hidden="false" customHeight="false" outlineLevel="0" collapsed="false">
      <c r="A41" s="47" t="n">
        <v>8</v>
      </c>
      <c r="B41" s="46" t="s">
        <v>57</v>
      </c>
      <c r="C41" s="47" t="s">
        <v>58</v>
      </c>
      <c r="D41" s="52" t="n">
        <f aca="false">E41+F41</f>
        <v>170000000</v>
      </c>
      <c r="E41" s="52"/>
      <c r="F41" s="52" t="n">
        <v>170000000</v>
      </c>
      <c r="G41" s="52" t="n">
        <f aca="false">H41+I41</f>
        <v>27000000</v>
      </c>
      <c r="H41" s="52"/>
      <c r="I41" s="53" t="n">
        <v>27000000</v>
      </c>
      <c r="J41" s="54"/>
      <c r="K41" s="54"/>
      <c r="L41" s="54"/>
    </row>
    <row r="42" customFormat="false" ht="91" hidden="false" customHeight="false" outlineLevel="0" collapsed="false">
      <c r="A42" s="47" t="n">
        <v>9</v>
      </c>
      <c r="B42" s="46" t="s">
        <v>59</v>
      </c>
      <c r="C42" s="47" t="s">
        <v>60</v>
      </c>
      <c r="D42" s="48" t="n">
        <f aca="false">E42+F42</f>
        <v>150000000</v>
      </c>
      <c r="E42" s="48"/>
      <c r="F42" s="48" t="n">
        <v>150000000</v>
      </c>
      <c r="G42" s="48" t="n">
        <f aca="false">H42+I42</f>
        <v>566110380</v>
      </c>
      <c r="H42" s="48"/>
      <c r="I42" s="56" t="n">
        <v>566110380</v>
      </c>
      <c r="J42" s="57" t="n">
        <f aca="false">K42+L42</f>
        <v>100000000</v>
      </c>
      <c r="K42" s="57"/>
      <c r="L42" s="57" t="n">
        <v>100000000</v>
      </c>
    </row>
    <row r="43" customFormat="false" ht="105" hidden="false" customHeight="false" outlineLevel="0" collapsed="false">
      <c r="A43" s="47" t="n">
        <v>10</v>
      </c>
      <c r="B43" s="46" t="s">
        <v>61</v>
      </c>
      <c r="C43" s="47" t="s">
        <v>62</v>
      </c>
      <c r="D43" s="48" t="n">
        <f aca="false">E43+F43</f>
        <v>147912420</v>
      </c>
      <c r="E43" s="48"/>
      <c r="F43" s="48" t="n">
        <v>147912420</v>
      </c>
      <c r="G43" s="48" t="n">
        <f aca="false">H43+I43</f>
        <v>289253300</v>
      </c>
      <c r="H43" s="48"/>
      <c r="I43" s="56" t="n">
        <v>289253300</v>
      </c>
      <c r="J43" s="57"/>
      <c r="K43" s="57"/>
      <c r="L43" s="57"/>
    </row>
    <row r="44" customFormat="false" ht="105" hidden="false" customHeight="false" outlineLevel="0" collapsed="false">
      <c r="A44" s="47" t="n">
        <v>11</v>
      </c>
      <c r="B44" s="46" t="s">
        <v>63</v>
      </c>
      <c r="C44" s="47" t="s">
        <v>64</v>
      </c>
      <c r="D44" s="48" t="n">
        <f aca="false">E44+F44</f>
        <v>62000000</v>
      </c>
      <c r="E44" s="48"/>
      <c r="F44" s="48" t="n">
        <v>62000000</v>
      </c>
      <c r="G44" s="48"/>
      <c r="H44" s="48"/>
      <c r="I44" s="56"/>
      <c r="J44" s="57"/>
      <c r="K44" s="57"/>
      <c r="L44" s="57"/>
    </row>
    <row r="45" customFormat="false" ht="105" hidden="false" customHeight="false" outlineLevel="0" collapsed="false">
      <c r="A45" s="47" t="n">
        <v>12</v>
      </c>
      <c r="B45" s="46" t="s">
        <v>65</v>
      </c>
      <c r="C45" s="47" t="s">
        <v>66</v>
      </c>
      <c r="D45" s="48" t="n">
        <f aca="false">E45+F45</f>
        <v>150000000</v>
      </c>
      <c r="E45" s="48"/>
      <c r="F45" s="48" t="n">
        <v>150000000</v>
      </c>
      <c r="G45" s="48" t="n">
        <f aca="false">H45+I45</f>
        <v>150000000</v>
      </c>
      <c r="H45" s="48"/>
      <c r="I45" s="56" t="n">
        <v>150000000</v>
      </c>
      <c r="J45" s="57"/>
      <c r="K45" s="57"/>
      <c r="L45" s="57"/>
    </row>
    <row r="46" s="43" customFormat="true" ht="26.25" hidden="false" customHeight="false" outlineLevel="0" collapsed="false">
      <c r="A46" s="60" t="n">
        <f aca="false">A47+A51</f>
        <v>5</v>
      </c>
      <c r="B46" s="25" t="s">
        <v>67</v>
      </c>
      <c r="C46" s="25"/>
      <c r="D46" s="40" t="n">
        <f aca="false">D47+D51</f>
        <v>165228870.47</v>
      </c>
      <c r="E46" s="40" t="n">
        <f aca="false">E47+E51</f>
        <v>113059000</v>
      </c>
      <c r="F46" s="40" t="n">
        <f aca="false">F47+F51</f>
        <v>52169870.47</v>
      </c>
      <c r="G46" s="40" t="n">
        <f aca="false">G47+G51</f>
        <v>904278658.35</v>
      </c>
      <c r="H46" s="40" t="n">
        <f aca="false">H47+H51</f>
        <v>0</v>
      </c>
      <c r="I46" s="41" t="n">
        <f aca="false">I47+I51</f>
        <v>904278658.35</v>
      </c>
      <c r="J46" s="42" t="n">
        <f aca="false">J47+J51</f>
        <v>2540835593.67</v>
      </c>
      <c r="K46" s="42" t="n">
        <f aca="false">K47+K51</f>
        <v>0</v>
      </c>
      <c r="L46" s="42" t="n">
        <f aca="false">L47+L51</f>
        <v>2540835593.67</v>
      </c>
    </row>
    <row r="47" s="43" customFormat="true" ht="26.25" hidden="false" customHeight="false" outlineLevel="0" collapsed="false">
      <c r="A47" s="44" t="n">
        <v>3</v>
      </c>
      <c r="B47" s="44" t="s">
        <v>68</v>
      </c>
      <c r="C47" s="44"/>
      <c r="D47" s="58" t="n">
        <f aca="false">SUM(D48:D50)</f>
        <v>37400000</v>
      </c>
      <c r="E47" s="58" t="n">
        <f aca="false">SUM(E48:E50)</f>
        <v>0</v>
      </c>
      <c r="F47" s="58" t="n">
        <f aca="false">SUM(F48:F50)</f>
        <v>37400000</v>
      </c>
      <c r="G47" s="58" t="n">
        <f aca="false">SUM(G48:G50)</f>
        <v>220250000</v>
      </c>
      <c r="H47" s="58" t="n">
        <f aca="false">SUM(H48:H50)</f>
        <v>0</v>
      </c>
      <c r="I47" s="58" t="n">
        <f aca="false">SUM(I48:I50)</f>
        <v>220250000</v>
      </c>
      <c r="J47" s="61" t="n">
        <f aca="false">SUM(J48:J50)</f>
        <v>1339036380</v>
      </c>
      <c r="K47" s="61" t="n">
        <f aca="false">SUM(K48:K50)</f>
        <v>0</v>
      </c>
      <c r="L47" s="61" t="n">
        <f aca="false">SUM(L48:L50)</f>
        <v>1339036380</v>
      </c>
    </row>
    <row r="48" customFormat="false" ht="78.75" hidden="false" customHeight="false" outlineLevel="0" collapsed="false">
      <c r="A48" s="47" t="n">
        <v>1</v>
      </c>
      <c r="B48" s="46" t="s">
        <v>69</v>
      </c>
      <c r="C48" s="47" t="s">
        <v>70</v>
      </c>
      <c r="D48" s="52" t="n">
        <f aca="false">E48+F48</f>
        <v>4400000</v>
      </c>
      <c r="E48" s="52"/>
      <c r="F48" s="52" t="n">
        <v>4400000</v>
      </c>
      <c r="G48" s="52"/>
      <c r="H48" s="52"/>
      <c r="I48" s="53"/>
      <c r="J48" s="54" t="n">
        <f aca="false">K48+L48</f>
        <v>666036380</v>
      </c>
      <c r="K48" s="54"/>
      <c r="L48" s="54" t="n">
        <v>666036380</v>
      </c>
    </row>
    <row r="49" s="43" customFormat="true" ht="105" hidden="false" customHeight="false" outlineLevel="0" collapsed="false">
      <c r="A49" s="47" t="n">
        <v>2</v>
      </c>
      <c r="B49" s="46" t="s">
        <v>71</v>
      </c>
      <c r="C49" s="47" t="s">
        <v>72</v>
      </c>
      <c r="D49" s="52" t="n">
        <f aca="false">E49+F49</f>
        <v>20500000</v>
      </c>
      <c r="E49" s="52"/>
      <c r="F49" s="52" t="n">
        <v>20500000</v>
      </c>
      <c r="G49" s="52" t="n">
        <f aca="false">I49+H49</f>
        <v>200000000</v>
      </c>
      <c r="H49" s="52"/>
      <c r="I49" s="53" t="n">
        <v>200000000</v>
      </c>
      <c r="J49" s="54" t="n">
        <f aca="false">K49+L49</f>
        <v>173000000</v>
      </c>
      <c r="K49" s="54"/>
      <c r="L49" s="54" t="n">
        <v>173000000</v>
      </c>
    </row>
    <row r="50" s="43" customFormat="true" ht="78.75" hidden="false" customHeight="false" outlineLevel="0" collapsed="false">
      <c r="A50" s="47" t="n">
        <v>3</v>
      </c>
      <c r="B50" s="46" t="s">
        <v>73</v>
      </c>
      <c r="C50" s="47" t="s">
        <v>74</v>
      </c>
      <c r="D50" s="52" t="n">
        <f aca="false">E50+F50</f>
        <v>12500000</v>
      </c>
      <c r="E50" s="52"/>
      <c r="F50" s="52" t="n">
        <v>12500000</v>
      </c>
      <c r="G50" s="52" t="n">
        <f aca="false">I50+H50</f>
        <v>20250000</v>
      </c>
      <c r="H50" s="52"/>
      <c r="I50" s="53" t="n">
        <v>20250000</v>
      </c>
      <c r="J50" s="54" t="n">
        <f aca="false">K50+L50</f>
        <v>500000000</v>
      </c>
      <c r="K50" s="54"/>
      <c r="L50" s="54" t="n">
        <v>500000000</v>
      </c>
    </row>
    <row r="51" s="43" customFormat="true" ht="26.25" hidden="false" customHeight="false" outlineLevel="0" collapsed="false">
      <c r="A51" s="44" t="n">
        <v>2</v>
      </c>
      <c r="B51" s="44" t="s">
        <v>75</v>
      </c>
      <c r="C51" s="44"/>
      <c r="D51" s="58" t="n">
        <f aca="false">SUM(D52:D53)</f>
        <v>127828870.47</v>
      </c>
      <c r="E51" s="58" t="n">
        <f aca="false">SUM(E52:E53)</f>
        <v>113059000</v>
      </c>
      <c r="F51" s="58" t="n">
        <f aca="false">SUM(F52:F53)</f>
        <v>14769870.47</v>
      </c>
      <c r="G51" s="58" t="n">
        <f aca="false">SUM(G52:G53)</f>
        <v>684028658.35</v>
      </c>
      <c r="H51" s="58" t="n">
        <f aca="false">SUM(H52:H53)</f>
        <v>0</v>
      </c>
      <c r="I51" s="58" t="n">
        <f aca="false">SUM(I52:I53)</f>
        <v>684028658.35</v>
      </c>
      <c r="J51" s="61" t="n">
        <f aca="false">SUM(J52:J53)</f>
        <v>1201799213.67</v>
      </c>
      <c r="K51" s="61" t="n">
        <f aca="false">SUM(K52:K53)</f>
        <v>0</v>
      </c>
      <c r="L51" s="61" t="n">
        <f aca="false">SUM(L52:L53)</f>
        <v>1201799213.67</v>
      </c>
    </row>
    <row r="52" s="43" customFormat="true" ht="105" hidden="false" customHeight="false" outlineLevel="0" collapsed="false">
      <c r="A52" s="47" t="n">
        <v>1</v>
      </c>
      <c r="B52" s="46" t="s">
        <v>76</v>
      </c>
      <c r="C52" s="47" t="s">
        <v>77</v>
      </c>
      <c r="D52" s="52" t="n">
        <f aca="false">E52+F52</f>
        <v>114200000</v>
      </c>
      <c r="E52" s="55" t="n">
        <v>113059000</v>
      </c>
      <c r="F52" s="55" t="n">
        <v>1141000</v>
      </c>
      <c r="G52" s="52"/>
      <c r="H52" s="52"/>
      <c r="I52" s="53"/>
      <c r="J52" s="54"/>
      <c r="K52" s="54"/>
      <c r="L52" s="54"/>
    </row>
    <row r="53" s="43" customFormat="true" ht="105" hidden="false" customHeight="false" outlineLevel="0" collapsed="false">
      <c r="A53" s="47" t="n">
        <v>2</v>
      </c>
      <c r="B53" s="46" t="s">
        <v>78</v>
      </c>
      <c r="C53" s="47" t="s">
        <v>79</v>
      </c>
      <c r="D53" s="52" t="n">
        <f aca="false">E53+F53</f>
        <v>13628870.47</v>
      </c>
      <c r="E53" s="52"/>
      <c r="F53" s="52" t="n">
        <v>13628870.47</v>
      </c>
      <c r="G53" s="52" t="n">
        <f aca="false">H53+I53</f>
        <v>684028658.35</v>
      </c>
      <c r="H53" s="52"/>
      <c r="I53" s="53" t="n">
        <v>684028658.35</v>
      </c>
      <c r="J53" s="54" t="n">
        <f aca="false">K53+L53</f>
        <v>1201799213.67</v>
      </c>
      <c r="K53" s="54"/>
      <c r="L53" s="54" t="n">
        <v>1201799213.67</v>
      </c>
    </row>
    <row r="54" s="35" customFormat="true" ht="51" hidden="false" customHeight="false" outlineLevel="0" collapsed="false">
      <c r="A54" s="31" t="n">
        <f aca="false">A55</f>
        <v>13</v>
      </c>
      <c r="B54" s="31" t="s">
        <v>80</v>
      </c>
      <c r="C54" s="31"/>
      <c r="D54" s="32" t="n">
        <f aca="false">D55</f>
        <v>2138282370.04</v>
      </c>
      <c r="E54" s="32" t="n">
        <f aca="false">E55</f>
        <v>1551418050.58</v>
      </c>
      <c r="F54" s="32" t="n">
        <f aca="false">F55</f>
        <v>586864319.46</v>
      </c>
      <c r="G54" s="32" t="n">
        <f aca="false">G55</f>
        <v>691859387.76</v>
      </c>
      <c r="H54" s="32" t="n">
        <f aca="false">H55</f>
        <v>678022200</v>
      </c>
      <c r="I54" s="33" t="n">
        <f aca="false">I55</f>
        <v>13837187.76</v>
      </c>
      <c r="J54" s="34" t="n">
        <f aca="false">J55</f>
        <v>0</v>
      </c>
      <c r="K54" s="34" t="n">
        <f aca="false">K55</f>
        <v>0</v>
      </c>
      <c r="L54" s="34" t="n">
        <f aca="false">L55</f>
        <v>0</v>
      </c>
    </row>
    <row r="55" s="35" customFormat="true" ht="25.5" hidden="false" customHeight="false" outlineLevel="0" collapsed="false">
      <c r="A55" s="26" t="n">
        <f aca="false">A56</f>
        <v>13</v>
      </c>
      <c r="B55" s="26" t="s">
        <v>12</v>
      </c>
      <c r="C55" s="26"/>
      <c r="D55" s="36" t="n">
        <f aca="false">D56</f>
        <v>2138282370.04</v>
      </c>
      <c r="E55" s="36" t="n">
        <f aca="false">E56</f>
        <v>1551418050.58</v>
      </c>
      <c r="F55" s="36" t="n">
        <f aca="false">F56</f>
        <v>586864319.46</v>
      </c>
      <c r="G55" s="36" t="n">
        <f aca="false">G56</f>
        <v>691859387.76</v>
      </c>
      <c r="H55" s="36" t="n">
        <f aca="false">H56</f>
        <v>678022200</v>
      </c>
      <c r="I55" s="36" t="n">
        <f aca="false">I56</f>
        <v>13837187.76</v>
      </c>
      <c r="J55" s="36" t="n">
        <f aca="false">J56</f>
        <v>0</v>
      </c>
      <c r="K55" s="36" t="n">
        <f aca="false">K56</f>
        <v>0</v>
      </c>
      <c r="L55" s="36" t="n">
        <f aca="false">L56</f>
        <v>0</v>
      </c>
    </row>
    <row r="56" s="62" customFormat="true" ht="25.5" hidden="false" customHeight="false" outlineLevel="0" collapsed="false">
      <c r="A56" s="25" t="n">
        <f aca="false">A57+A65</f>
        <v>13</v>
      </c>
      <c r="B56" s="25" t="s">
        <v>18</v>
      </c>
      <c r="C56" s="25"/>
      <c r="D56" s="27" t="n">
        <f aca="false">D57+D65</f>
        <v>2138282370.04</v>
      </c>
      <c r="E56" s="27" t="n">
        <f aca="false">E57+E65</f>
        <v>1551418050.58</v>
      </c>
      <c r="F56" s="27" t="n">
        <f aca="false">F57+F65</f>
        <v>586864319.46</v>
      </c>
      <c r="G56" s="27" t="n">
        <f aca="false">G57+G65</f>
        <v>691859387.76</v>
      </c>
      <c r="H56" s="27" t="n">
        <f aca="false">H57+H65</f>
        <v>678022200</v>
      </c>
      <c r="I56" s="27" t="n">
        <f aca="false">I57+I65</f>
        <v>13837187.76</v>
      </c>
      <c r="J56" s="27" t="n">
        <f aca="false">J57+J65</f>
        <v>0</v>
      </c>
      <c r="K56" s="27" t="n">
        <f aca="false">K57+K65</f>
        <v>0</v>
      </c>
      <c r="L56" s="27" t="n">
        <f aca="false">L57+L65</f>
        <v>0</v>
      </c>
    </row>
    <row r="57" s="62" customFormat="true" ht="25.5" hidden="false" customHeight="false" outlineLevel="0" collapsed="false">
      <c r="A57" s="44" t="n">
        <v>7</v>
      </c>
      <c r="B57" s="44" t="s">
        <v>19</v>
      </c>
      <c r="C57" s="44"/>
      <c r="D57" s="45" t="n">
        <f aca="false">SUM(D58:D64)</f>
        <v>740831111.91</v>
      </c>
      <c r="E57" s="45" t="n">
        <f aca="false">SUM(E58:E64)</f>
        <v>446563850.58</v>
      </c>
      <c r="F57" s="45" t="n">
        <f aca="false">SUM(F58:F64)</f>
        <v>294267261.33</v>
      </c>
      <c r="G57" s="45" t="n">
        <f aca="false">SUM(G58:G64)</f>
        <v>0</v>
      </c>
      <c r="H57" s="45" t="n">
        <f aca="false">SUM(H58:H64)</f>
        <v>0</v>
      </c>
      <c r="I57" s="63" t="n">
        <f aca="false">SUM(I58:I64)</f>
        <v>0</v>
      </c>
      <c r="J57" s="64" t="n">
        <f aca="false">SUM(J58:J64)</f>
        <v>0</v>
      </c>
      <c r="K57" s="64" t="n">
        <f aca="false">SUM(K58:K64)</f>
        <v>0</v>
      </c>
      <c r="L57" s="64" t="n">
        <f aca="false">SUM(L58:L64)</f>
        <v>0</v>
      </c>
    </row>
    <row r="58" s="62" customFormat="true" ht="131.25" hidden="false" customHeight="false" outlineLevel="0" collapsed="false">
      <c r="A58" s="47" t="n">
        <v>1</v>
      </c>
      <c r="B58" s="46" t="s">
        <v>81</v>
      </c>
      <c r="C58" s="47" t="s">
        <v>82</v>
      </c>
      <c r="D58" s="19" t="n">
        <f aca="false">E58+F58</f>
        <v>29726634.8</v>
      </c>
      <c r="E58" s="65" t="n">
        <v>0</v>
      </c>
      <c r="F58" s="19" t="n">
        <v>29726634.8</v>
      </c>
      <c r="G58" s="66" t="n">
        <f aca="false">H58+I58</f>
        <v>0</v>
      </c>
      <c r="H58" s="66"/>
      <c r="I58" s="67"/>
      <c r="J58" s="57"/>
      <c r="K58" s="57"/>
      <c r="L58" s="57"/>
    </row>
    <row r="59" s="62" customFormat="true" ht="131.25" hidden="false" customHeight="false" outlineLevel="0" collapsed="false">
      <c r="A59" s="47" t="n">
        <v>2</v>
      </c>
      <c r="B59" s="46" t="s">
        <v>83</v>
      </c>
      <c r="C59" s="47" t="s">
        <v>84</v>
      </c>
      <c r="D59" s="19" t="n">
        <f aca="false">E59+F59</f>
        <v>14542957.4</v>
      </c>
      <c r="E59" s="65" t="n">
        <v>0</v>
      </c>
      <c r="F59" s="19" t="n">
        <v>14542957.4</v>
      </c>
      <c r="G59" s="66" t="n">
        <f aca="false">H59+I59</f>
        <v>0</v>
      </c>
      <c r="H59" s="66"/>
      <c r="I59" s="67"/>
      <c r="J59" s="57"/>
      <c r="K59" s="57"/>
      <c r="L59" s="57"/>
    </row>
    <row r="60" s="62" customFormat="true" ht="52.5" hidden="false" customHeight="false" outlineLevel="0" collapsed="false">
      <c r="A60" s="47" t="n">
        <v>3</v>
      </c>
      <c r="B60" s="46" t="s">
        <v>85</v>
      </c>
      <c r="C60" s="47" t="s">
        <v>86</v>
      </c>
      <c r="D60" s="19" t="n">
        <f aca="false">E60+F60</f>
        <v>63927300</v>
      </c>
      <c r="E60" s="19" t="n">
        <f aca="false">38287100+24361600</f>
        <v>62648700</v>
      </c>
      <c r="F60" s="19" t="n">
        <f aca="false">781369.39+497230.61</f>
        <v>1278600</v>
      </c>
      <c r="G60" s="66"/>
      <c r="H60" s="66"/>
      <c r="I60" s="67"/>
      <c r="J60" s="57"/>
      <c r="K60" s="57"/>
      <c r="L60" s="57"/>
    </row>
    <row r="61" s="62" customFormat="true" ht="78.75" hidden="false" customHeight="false" outlineLevel="0" collapsed="false">
      <c r="A61" s="47" t="n">
        <v>4</v>
      </c>
      <c r="B61" s="46" t="s">
        <v>87</v>
      </c>
      <c r="C61" s="47" t="s">
        <v>88</v>
      </c>
      <c r="D61" s="19" t="n">
        <f aca="false">E61+F61</f>
        <v>154079994</v>
      </c>
      <c r="E61" s="19" t="n">
        <v>150982900</v>
      </c>
      <c r="F61" s="19" t="n">
        <v>3097094</v>
      </c>
      <c r="G61" s="66"/>
      <c r="H61" s="66"/>
      <c r="I61" s="67"/>
      <c r="J61" s="57"/>
      <c r="K61" s="57"/>
      <c r="L61" s="57"/>
    </row>
    <row r="62" s="62" customFormat="true" ht="105" hidden="false" customHeight="false" outlineLevel="0" collapsed="false">
      <c r="A62" s="47" t="n">
        <v>5</v>
      </c>
      <c r="B62" s="46" t="s">
        <v>89</v>
      </c>
      <c r="C62" s="47" t="s">
        <v>90</v>
      </c>
      <c r="D62" s="19" t="n">
        <f aca="false">F62+E62</f>
        <v>6711506.45</v>
      </c>
      <c r="E62" s="19" t="n">
        <v>6577200</v>
      </c>
      <c r="F62" s="19" t="n">
        <v>134306.45</v>
      </c>
      <c r="G62" s="66"/>
      <c r="H62" s="66"/>
      <c r="I62" s="67"/>
      <c r="J62" s="57"/>
      <c r="K62" s="57"/>
      <c r="L62" s="57"/>
    </row>
    <row r="63" s="62" customFormat="true" ht="52.5" hidden="false" customHeight="false" outlineLevel="0" collapsed="false">
      <c r="A63" s="47" t="n">
        <v>6</v>
      </c>
      <c r="B63" s="46" t="s">
        <v>91</v>
      </c>
      <c r="C63" s="47" t="s">
        <v>92</v>
      </c>
      <c r="D63" s="19" t="n">
        <f aca="false">F63+E63</f>
        <v>245978220.52</v>
      </c>
      <c r="E63" s="48" t="n">
        <v>112661742.16</v>
      </c>
      <c r="F63" s="48" t="n">
        <v>133316478.36</v>
      </c>
      <c r="G63" s="66"/>
      <c r="H63" s="66"/>
      <c r="I63" s="67"/>
      <c r="J63" s="57"/>
      <c r="K63" s="57"/>
      <c r="L63" s="57"/>
    </row>
    <row r="64" s="62" customFormat="true" ht="26.25" hidden="false" customHeight="false" outlineLevel="0" collapsed="false">
      <c r="A64" s="47" t="n">
        <v>7</v>
      </c>
      <c r="B64" s="46" t="s">
        <v>93</v>
      </c>
      <c r="C64" s="47" t="s">
        <v>94</v>
      </c>
      <c r="D64" s="19" t="n">
        <f aca="false">F64+E64</f>
        <v>225864498.74</v>
      </c>
      <c r="E64" s="48" t="n">
        <v>113693308.42</v>
      </c>
      <c r="F64" s="48" t="n">
        <v>112171190.32</v>
      </c>
      <c r="G64" s="66"/>
      <c r="H64" s="66"/>
      <c r="I64" s="67"/>
      <c r="J64" s="57"/>
      <c r="K64" s="57"/>
      <c r="L64" s="57"/>
    </row>
    <row r="65" s="62" customFormat="true" ht="51" hidden="false" customHeight="false" outlineLevel="0" collapsed="false">
      <c r="A65" s="44" t="n">
        <v>6</v>
      </c>
      <c r="B65" s="44" t="s">
        <v>42</v>
      </c>
      <c r="C65" s="44"/>
      <c r="D65" s="45" t="n">
        <f aca="false">SUM(D66:D71)</f>
        <v>1397451258.13</v>
      </c>
      <c r="E65" s="45" t="n">
        <f aca="false">SUM(E66:E71)</f>
        <v>1104854200</v>
      </c>
      <c r="F65" s="45" t="n">
        <f aca="false">SUM(F66:F71)</f>
        <v>292597058.13</v>
      </c>
      <c r="G65" s="45" t="n">
        <f aca="false">SUM(G66:G71)</f>
        <v>691859387.76</v>
      </c>
      <c r="H65" s="45" t="n">
        <f aca="false">SUM(H66:H71)</f>
        <v>678022200</v>
      </c>
      <c r="I65" s="63" t="n">
        <f aca="false">SUM(I66:I71)</f>
        <v>13837187.76</v>
      </c>
      <c r="J65" s="64" t="n">
        <f aca="false">SUM(J66:J71)</f>
        <v>0</v>
      </c>
      <c r="K65" s="64" t="n">
        <f aca="false">SUM(K66:K71)</f>
        <v>0</v>
      </c>
      <c r="L65" s="64" t="n">
        <f aca="false">SUM(L66:L71)</f>
        <v>0</v>
      </c>
    </row>
    <row r="66" s="62" customFormat="true" ht="78.75" hidden="false" customHeight="false" outlineLevel="0" collapsed="false">
      <c r="A66" s="47" t="n">
        <v>1</v>
      </c>
      <c r="B66" s="46" t="s">
        <v>95</v>
      </c>
      <c r="C66" s="47" t="s">
        <v>96</v>
      </c>
      <c r="D66" s="68" t="n">
        <f aca="false">E66+F66</f>
        <v>732423192.74</v>
      </c>
      <c r="E66" s="68" t="n">
        <v>717790953</v>
      </c>
      <c r="F66" s="68" t="n">
        <v>14632239.74</v>
      </c>
      <c r="G66" s="68" t="n">
        <f aca="false">H66+I66</f>
        <v>387375520.25</v>
      </c>
      <c r="H66" s="68" t="n">
        <v>379628010</v>
      </c>
      <c r="I66" s="69" t="n">
        <v>7747510.25</v>
      </c>
      <c r="J66" s="70"/>
      <c r="K66" s="70"/>
      <c r="L66" s="70"/>
    </row>
    <row r="67" s="62" customFormat="true" ht="87" hidden="false" customHeight="true" outlineLevel="0" collapsed="false">
      <c r="A67" s="47" t="n">
        <v>2</v>
      </c>
      <c r="B67" s="46" t="s">
        <v>97</v>
      </c>
      <c r="C67" s="47" t="s">
        <v>98</v>
      </c>
      <c r="D67" s="68" t="n">
        <f aca="false">E67+F67</f>
        <v>93885598.98</v>
      </c>
      <c r="E67" s="68" t="n">
        <v>92007887</v>
      </c>
      <c r="F67" s="68" t="n">
        <v>1877711.98</v>
      </c>
      <c r="G67" s="68" t="n">
        <f aca="false">H67+I67</f>
        <v>51020408.16</v>
      </c>
      <c r="H67" s="48" t="n">
        <v>50000000</v>
      </c>
      <c r="I67" s="56" t="n">
        <v>1020408.16</v>
      </c>
      <c r="J67" s="70"/>
      <c r="K67" s="70"/>
      <c r="L67" s="70"/>
    </row>
    <row r="68" s="62" customFormat="true" ht="78.75" hidden="false" customHeight="false" outlineLevel="0" collapsed="false">
      <c r="A68" s="47" t="n">
        <v>3</v>
      </c>
      <c r="B68" s="46" t="s">
        <v>99</v>
      </c>
      <c r="C68" s="47" t="s">
        <v>100</v>
      </c>
      <c r="D68" s="68" t="n">
        <f aca="false">E68+F68</f>
        <v>74145673.47</v>
      </c>
      <c r="E68" s="68" t="n">
        <v>72662760</v>
      </c>
      <c r="F68" s="68" t="n">
        <v>1482913.47</v>
      </c>
      <c r="G68" s="48"/>
      <c r="H68" s="48"/>
      <c r="I68" s="56"/>
      <c r="J68" s="70"/>
      <c r="K68" s="70"/>
      <c r="L68" s="70"/>
    </row>
    <row r="69" s="62" customFormat="true" ht="93.2" hidden="false" customHeight="true" outlineLevel="0" collapsed="false">
      <c r="A69" s="47" t="n">
        <v>4</v>
      </c>
      <c r="B69" s="46" t="s">
        <v>101</v>
      </c>
      <c r="C69" s="47" t="s">
        <v>102</v>
      </c>
      <c r="D69" s="68" t="n">
        <f aca="false">E69+F69</f>
        <v>118449591.84</v>
      </c>
      <c r="E69" s="68" t="n">
        <v>116080600</v>
      </c>
      <c r="F69" s="68" t="n">
        <v>2368991.84</v>
      </c>
      <c r="G69" s="68" t="n">
        <f aca="false">H69+I69</f>
        <v>118449592</v>
      </c>
      <c r="H69" s="68" t="n">
        <v>116080600</v>
      </c>
      <c r="I69" s="69" t="n">
        <v>2368992</v>
      </c>
      <c r="J69" s="70"/>
      <c r="K69" s="70"/>
      <c r="L69" s="70"/>
    </row>
    <row r="70" s="62" customFormat="true" ht="105" hidden="false" customHeight="false" outlineLevel="0" collapsed="false">
      <c r="A70" s="47" t="n">
        <v>5</v>
      </c>
      <c r="B70" s="46" t="s">
        <v>103</v>
      </c>
      <c r="C70" s="47" t="s">
        <v>84</v>
      </c>
      <c r="D70" s="68" t="n">
        <f aca="false">E70+F70</f>
        <v>108482401.1</v>
      </c>
      <c r="E70" s="68" t="n">
        <f aca="false">137251530-30939530</f>
        <v>106312000</v>
      </c>
      <c r="F70" s="68" t="n">
        <f aca="false">2801208.16-630807.06</f>
        <v>2170401.1</v>
      </c>
      <c r="G70" s="68" t="n">
        <f aca="false">H70+I70</f>
        <v>135013867.35</v>
      </c>
      <c r="H70" s="68" t="n">
        <v>132313590</v>
      </c>
      <c r="I70" s="69" t="n">
        <v>2700277.35</v>
      </c>
      <c r="J70" s="70"/>
      <c r="K70" s="70"/>
      <c r="L70" s="70"/>
    </row>
    <row r="71" s="62" customFormat="true" ht="52.5" hidden="false" customHeight="false" outlineLevel="0" collapsed="false">
      <c r="A71" s="47" t="n">
        <v>6</v>
      </c>
      <c r="B71" s="46" t="s">
        <v>104</v>
      </c>
      <c r="C71" s="47" t="s">
        <v>105</v>
      </c>
      <c r="D71" s="68" t="n">
        <f aca="false">E71+F71</f>
        <v>270064800</v>
      </c>
      <c r="E71" s="68"/>
      <c r="F71" s="68" t="n">
        <v>270064800</v>
      </c>
      <c r="G71" s="68"/>
      <c r="H71" s="68"/>
      <c r="I71" s="69"/>
      <c r="J71" s="70"/>
      <c r="K71" s="70"/>
      <c r="L71" s="70"/>
    </row>
    <row r="72" s="35" customFormat="true" ht="25.5" hidden="false" customHeight="false" outlineLevel="0" collapsed="false">
      <c r="A72" s="31" t="n">
        <f aca="false">A73</f>
        <v>38</v>
      </c>
      <c r="B72" s="31" t="s">
        <v>106</v>
      </c>
      <c r="C72" s="31"/>
      <c r="D72" s="32" t="n">
        <f aca="false">D73</f>
        <v>7551997212.54</v>
      </c>
      <c r="E72" s="32" t="n">
        <f aca="false">E73</f>
        <v>2258288566</v>
      </c>
      <c r="F72" s="32" t="n">
        <f aca="false">F73</f>
        <v>5293708646.54</v>
      </c>
      <c r="G72" s="32" t="n">
        <f aca="false">G73</f>
        <v>3545894518.56</v>
      </c>
      <c r="H72" s="32" t="n">
        <f aca="false">H73</f>
        <v>2740261316</v>
      </c>
      <c r="I72" s="33" t="n">
        <f aca="false">I73</f>
        <v>805633202.56</v>
      </c>
      <c r="J72" s="34" t="n">
        <f aca="false">J73</f>
        <v>1421941241.91</v>
      </c>
      <c r="K72" s="34" t="n">
        <f aca="false">K73</f>
        <v>1290802410</v>
      </c>
      <c r="L72" s="34" t="n">
        <f aca="false">L73</f>
        <v>131138831.91</v>
      </c>
    </row>
    <row r="73" s="35" customFormat="true" ht="25.5" hidden="false" customHeight="false" outlineLevel="0" collapsed="false">
      <c r="A73" s="26" t="n">
        <f aca="false">A74+A115</f>
        <v>38</v>
      </c>
      <c r="B73" s="26" t="s">
        <v>12</v>
      </c>
      <c r="C73" s="26"/>
      <c r="D73" s="36" t="n">
        <f aca="false">D74+D115</f>
        <v>7551997212.54</v>
      </c>
      <c r="E73" s="36" t="n">
        <f aca="false">E74+E115</f>
        <v>2258288566</v>
      </c>
      <c r="F73" s="36" t="n">
        <f aca="false">F74+F115</f>
        <v>5293708646.54</v>
      </c>
      <c r="G73" s="36" t="n">
        <f aca="false">G74+G115</f>
        <v>3545894518.56</v>
      </c>
      <c r="H73" s="36" t="n">
        <f aca="false">H74+H115</f>
        <v>2740261316</v>
      </c>
      <c r="I73" s="36" t="n">
        <f aca="false">I74+I115</f>
        <v>805633202.56</v>
      </c>
      <c r="J73" s="36" t="n">
        <f aca="false">J74+J115</f>
        <v>1421941241.91</v>
      </c>
      <c r="K73" s="36" t="n">
        <f aca="false">K74+K115</f>
        <v>1290802410</v>
      </c>
      <c r="L73" s="36" t="n">
        <f aca="false">L74+L115</f>
        <v>131138831.91</v>
      </c>
    </row>
    <row r="74" customFormat="false" ht="25.5" hidden="false" customHeight="false" outlineLevel="0" collapsed="false">
      <c r="A74" s="25" t="n">
        <f aca="false">A75+A87+A101+A111</f>
        <v>36</v>
      </c>
      <c r="B74" s="25" t="s">
        <v>18</v>
      </c>
      <c r="C74" s="25"/>
      <c r="D74" s="27" t="n">
        <f aca="false">D75+D87+D101+D111</f>
        <v>6274650703.24</v>
      </c>
      <c r="E74" s="27" t="n">
        <f aca="false">E75+E87+E101+E111</f>
        <v>2258288566</v>
      </c>
      <c r="F74" s="27" t="n">
        <f aca="false">F75+F87+F101+F111</f>
        <v>4016362137.24</v>
      </c>
      <c r="G74" s="27" t="n">
        <f aca="false">G75+G87+G101+G111</f>
        <v>3545894518.56</v>
      </c>
      <c r="H74" s="27" t="n">
        <f aca="false">H75+H87+H101+H111</f>
        <v>2740261316</v>
      </c>
      <c r="I74" s="29" t="n">
        <f aca="false">I75+I87+I101+I111</f>
        <v>805633202.56</v>
      </c>
      <c r="J74" s="30" t="n">
        <f aca="false">J75+J87+J101+J111</f>
        <v>1421941241.91</v>
      </c>
      <c r="K74" s="30" t="n">
        <f aca="false">K75+K87+K101+K111</f>
        <v>1290802410</v>
      </c>
      <c r="L74" s="30" t="n">
        <f aca="false">L75+L87+L101+L111</f>
        <v>131138831.91</v>
      </c>
      <c r="HV74" s="62"/>
      <c r="HW74" s="62"/>
    </row>
    <row r="75" s="62" customFormat="true" ht="25.5" hidden="false" customHeight="false" outlineLevel="0" collapsed="false">
      <c r="A75" s="44" t="n">
        <v>11</v>
      </c>
      <c r="B75" s="44" t="s">
        <v>107</v>
      </c>
      <c r="C75" s="44"/>
      <c r="D75" s="45" t="n">
        <f aca="false">SUM(D76:D86)</f>
        <v>978033945</v>
      </c>
      <c r="E75" s="45" t="n">
        <f aca="false">SUM(E76:E86)</f>
        <v>811227286</v>
      </c>
      <c r="F75" s="45" t="n">
        <f aca="false">SUM(F76:F86)</f>
        <v>166806659</v>
      </c>
      <c r="G75" s="45" t="n">
        <f aca="false">SUM(G76:G86)</f>
        <v>1080480380.32</v>
      </c>
      <c r="H75" s="45" t="n">
        <f aca="false">SUM(H76:H86)</f>
        <v>1045472816</v>
      </c>
      <c r="I75" s="45" t="n">
        <f aca="false">SUM(I76:I86)</f>
        <v>35007564.32</v>
      </c>
      <c r="J75" s="64" t="n">
        <f aca="false">SUM(J76:J86)</f>
        <v>914663140</v>
      </c>
      <c r="K75" s="64" t="n">
        <f aca="false">SUM(K76:K86)</f>
        <v>885028060</v>
      </c>
      <c r="L75" s="64" t="n">
        <f aca="false">SUM(L76:L86)</f>
        <v>29635080</v>
      </c>
    </row>
    <row r="76" s="62" customFormat="true" ht="157.5" hidden="false" customHeight="false" outlineLevel="0" collapsed="false">
      <c r="A76" s="47" t="n">
        <v>1</v>
      </c>
      <c r="B76" s="46" t="s">
        <v>108</v>
      </c>
      <c r="C76" s="47" t="s">
        <v>109</v>
      </c>
      <c r="D76" s="19" t="n">
        <f aca="false">E76+F76</f>
        <v>65000000</v>
      </c>
      <c r="E76" s="19" t="n">
        <v>58056000</v>
      </c>
      <c r="F76" s="19" t="n">
        <v>6944000</v>
      </c>
      <c r="G76" s="19" t="n">
        <f aca="false">H76+I76</f>
        <v>70000000</v>
      </c>
      <c r="H76" s="19" t="n">
        <v>67732000</v>
      </c>
      <c r="I76" s="20" t="n">
        <v>2268000</v>
      </c>
      <c r="J76" s="70" t="n">
        <f aca="false">K76+L76</f>
        <v>71015210</v>
      </c>
      <c r="K76" s="70" t="n">
        <v>68714320</v>
      </c>
      <c r="L76" s="70" t="n">
        <v>2300890</v>
      </c>
    </row>
    <row r="77" s="62" customFormat="true" ht="110.65" hidden="false" customHeight="true" outlineLevel="0" collapsed="false">
      <c r="A77" s="47" t="n">
        <v>2</v>
      </c>
      <c r="B77" s="46" t="s">
        <v>110</v>
      </c>
      <c r="C77" s="47" t="s">
        <v>111</v>
      </c>
      <c r="D77" s="19" t="n">
        <f aca="false">E77+F77</f>
        <v>63000000</v>
      </c>
      <c r="E77" s="19" t="n">
        <v>53218000</v>
      </c>
      <c r="F77" s="19" t="n">
        <v>9782000</v>
      </c>
      <c r="G77" s="19" t="n">
        <f aca="false">H77+I77</f>
        <v>45360000</v>
      </c>
      <c r="H77" s="19" t="n">
        <v>43890336</v>
      </c>
      <c r="I77" s="20" t="n">
        <v>1469664</v>
      </c>
      <c r="J77" s="70"/>
      <c r="K77" s="70"/>
      <c r="L77" s="70"/>
    </row>
    <row r="78" s="62" customFormat="true" ht="131.25" hidden="false" customHeight="false" outlineLevel="0" collapsed="false">
      <c r="A78" s="47" t="n">
        <v>3</v>
      </c>
      <c r="B78" s="46" t="s">
        <v>112</v>
      </c>
      <c r="C78" s="47" t="s">
        <v>113</v>
      </c>
      <c r="D78" s="19" t="n">
        <f aca="false">E78+F78</f>
        <v>60000000</v>
      </c>
      <c r="E78" s="19" t="n">
        <v>53218000</v>
      </c>
      <c r="F78" s="19" t="n">
        <v>6782000</v>
      </c>
      <c r="G78" s="19" t="n">
        <f aca="false">H78+I78</f>
        <v>50360000</v>
      </c>
      <c r="H78" s="19" t="n">
        <v>48728336</v>
      </c>
      <c r="I78" s="20" t="n">
        <v>1631664</v>
      </c>
      <c r="J78" s="70"/>
      <c r="K78" s="70"/>
      <c r="L78" s="70"/>
    </row>
    <row r="79" s="62" customFormat="true" ht="131.25" hidden="false" customHeight="false" outlineLevel="0" collapsed="false">
      <c r="A79" s="47" t="n">
        <v>4</v>
      </c>
      <c r="B79" s="46" t="s">
        <v>114</v>
      </c>
      <c r="C79" s="47" t="s">
        <v>115</v>
      </c>
      <c r="D79" s="19" t="n">
        <f aca="false">E79+F79</f>
        <v>120000000</v>
      </c>
      <c r="E79" s="19" t="n">
        <v>116112000</v>
      </c>
      <c r="F79" s="19" t="n">
        <v>3888000</v>
      </c>
      <c r="G79" s="19" t="n">
        <f aca="false">H79+I79</f>
        <v>120000000</v>
      </c>
      <c r="H79" s="19" t="n">
        <v>116112000</v>
      </c>
      <c r="I79" s="20" t="n">
        <v>3888000</v>
      </c>
      <c r="J79" s="70" t="n">
        <f aca="false">K79+L79</f>
        <v>153683080</v>
      </c>
      <c r="K79" s="70" t="n">
        <v>148703750</v>
      </c>
      <c r="L79" s="70" t="n">
        <v>4979330</v>
      </c>
    </row>
    <row r="80" s="62" customFormat="true" ht="131.25" hidden="false" customHeight="false" outlineLevel="0" collapsed="false">
      <c r="A80" s="47" t="n">
        <v>5</v>
      </c>
      <c r="B80" s="46" t="s">
        <v>116</v>
      </c>
      <c r="C80" s="47" t="s">
        <v>117</v>
      </c>
      <c r="D80" s="19" t="n">
        <f aca="false">E80+F80</f>
        <v>173881160</v>
      </c>
      <c r="E80" s="19" t="n">
        <v>158571410</v>
      </c>
      <c r="F80" s="19" t="n">
        <v>15309750</v>
      </c>
      <c r="G80" s="19" t="n">
        <f aca="false">H80+I80</f>
        <v>189773380.32</v>
      </c>
      <c r="H80" s="19" t="n">
        <v>183624722.8</v>
      </c>
      <c r="I80" s="20" t="n">
        <v>6148657.52</v>
      </c>
      <c r="J80" s="70" t="n">
        <f aca="false">K80+L80</f>
        <v>189773380</v>
      </c>
      <c r="K80" s="70" t="n">
        <v>183624720</v>
      </c>
      <c r="L80" s="70" t="n">
        <v>6148660</v>
      </c>
    </row>
    <row r="81" s="62" customFormat="true" ht="131.25" hidden="false" customHeight="false" outlineLevel="0" collapsed="false">
      <c r="A81" s="47" t="n">
        <v>6</v>
      </c>
      <c r="B81" s="46" t="s">
        <v>118</v>
      </c>
      <c r="C81" s="47" t="s">
        <v>119</v>
      </c>
      <c r="D81" s="19" t="n">
        <f aca="false">E81+F81</f>
        <v>85842090</v>
      </c>
      <c r="E81" s="19" t="n">
        <v>52743876</v>
      </c>
      <c r="F81" s="19" t="n">
        <v>33098214</v>
      </c>
      <c r="G81" s="19" t="n">
        <f aca="false">H81+I81</f>
        <v>150000000</v>
      </c>
      <c r="H81" s="19" t="n">
        <v>145140000</v>
      </c>
      <c r="I81" s="20" t="n">
        <v>4860000</v>
      </c>
      <c r="J81" s="70" t="n">
        <f aca="false">K81+L81</f>
        <v>168372480</v>
      </c>
      <c r="K81" s="70" t="n">
        <v>162917210</v>
      </c>
      <c r="L81" s="70" t="n">
        <v>5455270</v>
      </c>
    </row>
    <row r="82" s="62" customFormat="true" ht="131.25" hidden="false" customHeight="false" outlineLevel="0" collapsed="false">
      <c r="A82" s="47" t="n">
        <v>7</v>
      </c>
      <c r="B82" s="46" t="s">
        <v>120</v>
      </c>
      <c r="C82" s="47" t="s">
        <v>121</v>
      </c>
      <c r="D82" s="19" t="n">
        <f aca="false">E82+F82</f>
        <v>75760497</v>
      </c>
      <c r="E82" s="19" t="n">
        <v>53218000</v>
      </c>
      <c r="F82" s="19" t="n">
        <v>22542497</v>
      </c>
      <c r="G82" s="19" t="n">
        <f aca="false">H82+I82</f>
        <v>95247000</v>
      </c>
      <c r="H82" s="19" t="n">
        <v>92160997.2</v>
      </c>
      <c r="I82" s="20" t="n">
        <v>3086002.8</v>
      </c>
      <c r="J82" s="70" t="n">
        <f aca="false">K82+L82</f>
        <v>50360000</v>
      </c>
      <c r="K82" s="70" t="n">
        <v>48728340</v>
      </c>
      <c r="L82" s="70" t="n">
        <v>1631660</v>
      </c>
    </row>
    <row r="83" s="62" customFormat="true" ht="157.5" hidden="false" customHeight="false" outlineLevel="0" collapsed="false">
      <c r="A83" s="47" t="n">
        <v>8</v>
      </c>
      <c r="B83" s="46" t="s">
        <v>122</v>
      </c>
      <c r="C83" s="47" t="s">
        <v>123</v>
      </c>
      <c r="D83" s="19" t="n">
        <f aca="false">E83+F83</f>
        <v>85550198</v>
      </c>
      <c r="E83" s="19" t="n">
        <v>53218000</v>
      </c>
      <c r="F83" s="19" t="n">
        <v>32332198</v>
      </c>
      <c r="G83" s="19" t="n">
        <f aca="false">H83+I83</f>
        <v>130360000</v>
      </c>
      <c r="H83" s="19" t="n">
        <v>126136336</v>
      </c>
      <c r="I83" s="20" t="n">
        <v>4223664</v>
      </c>
      <c r="J83" s="70" t="n">
        <f aca="false">K83+L83</f>
        <v>119424000</v>
      </c>
      <c r="K83" s="70" t="n">
        <v>115554660</v>
      </c>
      <c r="L83" s="70" t="n">
        <v>3869340</v>
      </c>
    </row>
    <row r="84" s="62" customFormat="true" ht="157.5" hidden="false" customHeight="false" outlineLevel="0" collapsed="false">
      <c r="A84" s="47" t="n">
        <v>9</v>
      </c>
      <c r="B84" s="46" t="s">
        <v>124</v>
      </c>
      <c r="C84" s="47" t="s">
        <v>125</v>
      </c>
      <c r="D84" s="19" t="n">
        <f aca="false">E84+F84</f>
        <v>71000000</v>
      </c>
      <c r="E84" s="19" t="n">
        <v>53218000</v>
      </c>
      <c r="F84" s="19" t="n">
        <v>17782000</v>
      </c>
      <c r="G84" s="19" t="n">
        <f aca="false">H84+I84</f>
        <v>50360000</v>
      </c>
      <c r="H84" s="19" t="n">
        <v>48728336</v>
      </c>
      <c r="I84" s="20" t="n">
        <v>1631664</v>
      </c>
      <c r="J84" s="70"/>
      <c r="K84" s="70"/>
      <c r="L84" s="70"/>
    </row>
    <row r="85" s="62" customFormat="true" ht="78.75" hidden="false" customHeight="false" outlineLevel="0" collapsed="false">
      <c r="A85" s="47" t="n">
        <v>10</v>
      </c>
      <c r="B85" s="46" t="s">
        <v>126</v>
      </c>
      <c r="C85" s="47" t="s">
        <v>127</v>
      </c>
      <c r="D85" s="19" t="n">
        <f aca="false">E85+F85</f>
        <v>130000000</v>
      </c>
      <c r="E85" s="19" t="n">
        <v>116112000</v>
      </c>
      <c r="F85" s="19" t="n">
        <v>13888000</v>
      </c>
      <c r="G85" s="19" t="n">
        <f aca="false">H85+I85</f>
        <v>150000000</v>
      </c>
      <c r="H85" s="19" t="n">
        <v>145140000</v>
      </c>
      <c r="I85" s="20" t="n">
        <v>4860000</v>
      </c>
      <c r="J85" s="70" t="n">
        <f aca="false">K85+L85</f>
        <v>162034990</v>
      </c>
      <c r="K85" s="70" t="n">
        <v>156785060</v>
      </c>
      <c r="L85" s="70" t="n">
        <v>5249930</v>
      </c>
    </row>
    <row r="86" s="62" customFormat="true" ht="116.85" hidden="false" customHeight="true" outlineLevel="0" collapsed="false">
      <c r="A86" s="47" t="n">
        <v>11</v>
      </c>
      <c r="B86" s="46" t="s">
        <v>128</v>
      </c>
      <c r="C86" s="47" t="s">
        <v>129</v>
      </c>
      <c r="D86" s="19" t="n">
        <f aca="false">E86+F86</f>
        <v>48000000</v>
      </c>
      <c r="E86" s="19" t="n">
        <v>43542000</v>
      </c>
      <c r="F86" s="19" t="n">
        <v>4458000</v>
      </c>
      <c r="G86" s="19" t="n">
        <f aca="false">H86+I86</f>
        <v>29020000</v>
      </c>
      <c r="H86" s="19" t="n">
        <v>28079752</v>
      </c>
      <c r="I86" s="20" t="n">
        <v>940248</v>
      </c>
      <c r="J86" s="70"/>
      <c r="K86" s="70"/>
      <c r="L86" s="70"/>
    </row>
    <row r="87" s="62" customFormat="true" ht="51" hidden="false" customHeight="false" outlineLevel="0" collapsed="false">
      <c r="A87" s="44" t="n">
        <v>13</v>
      </c>
      <c r="B87" s="44" t="s">
        <v>42</v>
      </c>
      <c r="C87" s="44"/>
      <c r="D87" s="45" t="n">
        <f aca="false">SUM(D88:D100)</f>
        <v>2008336690.95</v>
      </c>
      <c r="E87" s="45" t="n">
        <f aca="false">SUM(E88:E100)</f>
        <v>832925200</v>
      </c>
      <c r="F87" s="45" t="n">
        <f aca="false">SUM(F88:F100)</f>
        <v>1175411490.95</v>
      </c>
      <c r="G87" s="45" t="n">
        <f aca="false">SUM(G88:G100)</f>
        <v>2395833096.35</v>
      </c>
      <c r="H87" s="45" t="n">
        <f aca="false">SUM(H88:H100)</f>
        <v>1640169900</v>
      </c>
      <c r="I87" s="63" t="n">
        <f aca="false">SUM(I88:I100)</f>
        <v>755663196.35</v>
      </c>
      <c r="J87" s="64" t="n">
        <f aca="false">SUM(J88:J100)</f>
        <v>507278101.91</v>
      </c>
      <c r="K87" s="64" t="n">
        <f aca="false">SUM(K88:K100)</f>
        <v>405774350</v>
      </c>
      <c r="L87" s="64" t="n">
        <f aca="false">SUM(L88:L100)</f>
        <v>101503751.91</v>
      </c>
    </row>
    <row r="88" s="62" customFormat="true" ht="78.75" hidden="false" customHeight="false" outlineLevel="0" collapsed="false">
      <c r="A88" s="47" t="n">
        <v>1</v>
      </c>
      <c r="B88" s="46" t="s">
        <v>130</v>
      </c>
      <c r="C88" s="47" t="s">
        <v>131</v>
      </c>
      <c r="D88" s="19"/>
      <c r="E88" s="19"/>
      <c r="F88" s="19"/>
      <c r="G88" s="52" t="n">
        <f aca="false">H88+I88</f>
        <v>510204081.63</v>
      </c>
      <c r="H88" s="19" t="n">
        <v>500000000</v>
      </c>
      <c r="I88" s="20" t="n">
        <v>10204081.63</v>
      </c>
      <c r="J88" s="70" t="n">
        <f aca="false">K88+L88</f>
        <v>414055370.41</v>
      </c>
      <c r="K88" s="70" t="n">
        <v>405774350</v>
      </c>
      <c r="L88" s="70" t="n">
        <v>8281020.41</v>
      </c>
    </row>
    <row r="89" s="62" customFormat="true" ht="78.75" hidden="false" customHeight="false" outlineLevel="0" collapsed="false">
      <c r="A89" s="47" t="n">
        <v>2</v>
      </c>
      <c r="B89" s="46" t="s">
        <v>132</v>
      </c>
      <c r="C89" s="47" t="s">
        <v>133</v>
      </c>
      <c r="D89" s="19" t="n">
        <f aca="false">F89</f>
        <v>200000000</v>
      </c>
      <c r="E89" s="19"/>
      <c r="F89" s="19" t="n">
        <v>200000000</v>
      </c>
      <c r="G89" s="19" t="n">
        <f aca="false">H89+I89</f>
        <v>254736837</v>
      </c>
      <c r="H89" s="71" t="n">
        <v>249642100</v>
      </c>
      <c r="I89" s="72" t="n">
        <v>5094737</v>
      </c>
      <c r="J89" s="70"/>
      <c r="K89" s="70"/>
      <c r="L89" s="70"/>
    </row>
    <row r="90" s="62" customFormat="true" ht="131.25" hidden="false" customHeight="false" outlineLevel="0" collapsed="false">
      <c r="A90" s="47" t="n">
        <v>3</v>
      </c>
      <c r="B90" s="46" t="s">
        <v>134</v>
      </c>
      <c r="C90" s="47" t="s">
        <v>135</v>
      </c>
      <c r="D90" s="19" t="n">
        <f aca="false">E90+F90</f>
        <v>5908980</v>
      </c>
      <c r="E90" s="65"/>
      <c r="F90" s="19" t="n">
        <v>5908980</v>
      </c>
      <c r="G90" s="65"/>
      <c r="H90" s="65"/>
      <c r="I90" s="73"/>
      <c r="J90" s="70"/>
      <c r="K90" s="74"/>
      <c r="L90" s="74"/>
    </row>
    <row r="91" s="62" customFormat="true" ht="131.25" hidden="false" customHeight="false" outlineLevel="0" collapsed="false">
      <c r="A91" s="47" t="n">
        <v>4</v>
      </c>
      <c r="B91" s="46" t="s">
        <v>136</v>
      </c>
      <c r="C91" s="47" t="s">
        <v>137</v>
      </c>
      <c r="D91" s="19" t="n">
        <f aca="false">E91+F91</f>
        <v>15760850</v>
      </c>
      <c r="E91" s="65"/>
      <c r="F91" s="19" t="n">
        <v>15760850</v>
      </c>
      <c r="G91" s="65"/>
      <c r="H91" s="65"/>
      <c r="I91" s="73"/>
      <c r="J91" s="70"/>
      <c r="K91" s="74"/>
      <c r="L91" s="74"/>
    </row>
    <row r="92" s="62" customFormat="true" ht="85.9" hidden="false" customHeight="true" outlineLevel="0" collapsed="false">
      <c r="A92" s="47" t="n">
        <v>5</v>
      </c>
      <c r="B92" s="46" t="s">
        <v>138</v>
      </c>
      <c r="C92" s="47" t="s">
        <v>139</v>
      </c>
      <c r="D92" s="19" t="n">
        <f aca="false">E92+F92</f>
        <v>27331500</v>
      </c>
      <c r="E92" s="65"/>
      <c r="F92" s="19" t="n">
        <v>27331500</v>
      </c>
      <c r="G92" s="19" t="n">
        <f aca="false">H92+I92</f>
        <v>21277609.99</v>
      </c>
      <c r="H92" s="65"/>
      <c r="I92" s="20" t="n">
        <v>21277609.99</v>
      </c>
      <c r="J92" s="70"/>
      <c r="K92" s="57"/>
      <c r="L92" s="70"/>
    </row>
    <row r="93" s="62" customFormat="true" ht="105" hidden="false" customHeight="false" outlineLevel="0" collapsed="false">
      <c r="A93" s="47" t="n">
        <v>6</v>
      </c>
      <c r="B93" s="46" t="s">
        <v>140</v>
      </c>
      <c r="C93" s="47" t="s">
        <v>141</v>
      </c>
      <c r="D93" s="19" t="n">
        <f aca="false">E93+F93</f>
        <v>36446530</v>
      </c>
      <c r="E93" s="65"/>
      <c r="F93" s="19" t="n">
        <v>36446530</v>
      </c>
      <c r="G93" s="19"/>
      <c r="H93" s="65"/>
      <c r="I93" s="73"/>
      <c r="J93" s="70"/>
      <c r="K93" s="74"/>
      <c r="L93" s="74"/>
    </row>
    <row r="94" s="62" customFormat="true" ht="95.85" hidden="false" customHeight="true" outlineLevel="0" collapsed="false">
      <c r="A94" s="47" t="n">
        <v>7</v>
      </c>
      <c r="B94" s="46" t="s">
        <v>142</v>
      </c>
      <c r="C94" s="47" t="s">
        <v>143</v>
      </c>
      <c r="D94" s="19" t="n">
        <f aca="false">E94+F94</f>
        <v>195000000</v>
      </c>
      <c r="E94" s="52"/>
      <c r="F94" s="52" t="n">
        <v>195000000</v>
      </c>
      <c r="G94" s="19"/>
      <c r="H94" s="52"/>
      <c r="I94" s="53"/>
      <c r="J94" s="70"/>
      <c r="K94" s="74"/>
      <c r="L94" s="74"/>
    </row>
    <row r="95" s="62" customFormat="true" ht="105" hidden="false" customHeight="false" outlineLevel="0" collapsed="false">
      <c r="A95" s="47" t="n">
        <v>8</v>
      </c>
      <c r="B95" s="46" t="s">
        <v>144</v>
      </c>
      <c r="C95" s="47" t="s">
        <v>145</v>
      </c>
      <c r="D95" s="19" t="n">
        <f aca="false">E95+F95</f>
        <v>115508762.5</v>
      </c>
      <c r="E95" s="65"/>
      <c r="F95" s="19" t="n">
        <v>115508762.5</v>
      </c>
      <c r="G95" s="19" t="n">
        <f aca="false">H95+I95</f>
        <v>64835856.5</v>
      </c>
      <c r="H95" s="65"/>
      <c r="I95" s="20" t="n">
        <v>64835856.5</v>
      </c>
      <c r="J95" s="70" t="n">
        <f aca="false">K95+L95</f>
        <v>77349547.5</v>
      </c>
      <c r="K95" s="74"/>
      <c r="L95" s="70" t="n">
        <v>77349547.5</v>
      </c>
    </row>
    <row r="96" s="62" customFormat="true" ht="110.65" hidden="false" customHeight="true" outlineLevel="0" collapsed="false">
      <c r="A96" s="47" t="n">
        <v>9</v>
      </c>
      <c r="B96" s="46" t="s">
        <v>146</v>
      </c>
      <c r="C96" s="47" t="s">
        <v>147</v>
      </c>
      <c r="D96" s="19" t="n">
        <f aca="false">E96+F96</f>
        <v>44405700.5</v>
      </c>
      <c r="E96" s="65"/>
      <c r="F96" s="19" t="n">
        <v>44405700.5</v>
      </c>
      <c r="G96" s="19" t="n">
        <f aca="false">H96+I96</f>
        <v>21658364</v>
      </c>
      <c r="H96" s="65"/>
      <c r="I96" s="20" t="n">
        <v>21658364</v>
      </c>
      <c r="J96" s="70" t="n">
        <f aca="false">K96+L96</f>
        <v>15873184</v>
      </c>
      <c r="K96" s="74"/>
      <c r="L96" s="70" t="n">
        <v>15873184</v>
      </c>
    </row>
    <row r="97" s="62" customFormat="true" ht="67.7" hidden="false" customHeight="true" outlineLevel="0" collapsed="false">
      <c r="A97" s="47" t="n">
        <v>10</v>
      </c>
      <c r="B97" s="46" t="s">
        <v>148</v>
      </c>
      <c r="C97" s="47" t="s">
        <v>149</v>
      </c>
      <c r="D97" s="19" t="n">
        <f aca="false">E97+F97</f>
        <v>571545953</v>
      </c>
      <c r="E97" s="19" t="n">
        <v>480098600</v>
      </c>
      <c r="F97" s="19" t="n">
        <v>91447353</v>
      </c>
      <c r="G97" s="19" t="n">
        <v>894248453</v>
      </c>
      <c r="H97" s="19" t="n">
        <v>751168700</v>
      </c>
      <c r="I97" s="20" t="n">
        <v>143079753</v>
      </c>
      <c r="J97" s="70"/>
      <c r="K97" s="70"/>
      <c r="L97" s="70"/>
    </row>
    <row r="98" s="62" customFormat="true" ht="78.75" hidden="false" customHeight="false" outlineLevel="0" collapsed="false">
      <c r="A98" s="47" t="n">
        <v>11</v>
      </c>
      <c r="B98" s="46" t="s">
        <v>150</v>
      </c>
      <c r="C98" s="47" t="s">
        <v>151</v>
      </c>
      <c r="D98" s="19" t="n">
        <f aca="false">E98+F98</f>
        <v>360027142.98</v>
      </c>
      <c r="E98" s="19" t="n">
        <v>352826600</v>
      </c>
      <c r="F98" s="19" t="n">
        <v>7200542.98</v>
      </c>
      <c r="G98" s="19" t="n">
        <v>142203163.1</v>
      </c>
      <c r="H98" s="19" t="n">
        <v>139359100</v>
      </c>
      <c r="I98" s="20" t="n">
        <v>2844063.1</v>
      </c>
      <c r="J98" s="70"/>
      <c r="K98" s="70"/>
      <c r="L98" s="70"/>
    </row>
    <row r="99" s="62" customFormat="true" ht="78.75" hidden="false" customHeight="false" outlineLevel="0" collapsed="false">
      <c r="A99" s="47" t="n">
        <v>12</v>
      </c>
      <c r="B99" s="46" t="s">
        <v>152</v>
      </c>
      <c r="C99" s="47" t="s">
        <v>153</v>
      </c>
      <c r="D99" s="19" t="n">
        <f aca="false">E99+F99</f>
        <v>273490521.86</v>
      </c>
      <c r="E99" s="65"/>
      <c r="F99" s="52" t="n">
        <v>273490521.86</v>
      </c>
      <c r="G99" s="52" t="n">
        <f aca="false">H99+I99</f>
        <v>353688266.7</v>
      </c>
      <c r="H99" s="52"/>
      <c r="I99" s="53" t="n">
        <v>353688266.7</v>
      </c>
      <c r="J99" s="70"/>
      <c r="K99" s="74"/>
      <c r="L99" s="74"/>
    </row>
    <row r="100" s="62" customFormat="true" ht="131.25" hidden="false" customHeight="false" outlineLevel="0" collapsed="false">
      <c r="A100" s="47" t="n">
        <v>13</v>
      </c>
      <c r="B100" s="46" t="s">
        <v>154</v>
      </c>
      <c r="C100" s="47" t="s">
        <v>155</v>
      </c>
      <c r="D100" s="19" t="n">
        <f aca="false">E100+F100</f>
        <v>162910750.11</v>
      </c>
      <c r="E100" s="65"/>
      <c r="F100" s="19" t="n">
        <v>162910750.11</v>
      </c>
      <c r="G100" s="52" t="n">
        <f aca="false">H100+I100</f>
        <v>132980464.43</v>
      </c>
      <c r="H100" s="65"/>
      <c r="I100" s="20" t="n">
        <v>132980464.43</v>
      </c>
      <c r="J100" s="70"/>
      <c r="K100" s="74"/>
      <c r="L100" s="74"/>
    </row>
    <row r="101" s="62" customFormat="true" ht="25.5" hidden="false" customHeight="false" outlineLevel="0" collapsed="false">
      <c r="A101" s="44" t="n">
        <v>9</v>
      </c>
      <c r="B101" s="44" t="s">
        <v>19</v>
      </c>
      <c r="C101" s="75"/>
      <c r="D101" s="45" t="n">
        <f aca="false">SUM(D102:D110)</f>
        <v>2505105067.29</v>
      </c>
      <c r="E101" s="45" t="n">
        <f aca="false">SUM(E102:E110)</f>
        <v>614136080</v>
      </c>
      <c r="F101" s="45" t="n">
        <f aca="false">SUM(F102:F110)</f>
        <v>1890968987.29</v>
      </c>
      <c r="G101" s="45" t="n">
        <f aca="false">SUM(G102:G110)</f>
        <v>69581041.89</v>
      </c>
      <c r="H101" s="45" t="n">
        <f aca="false">SUM(H102:H110)</f>
        <v>54618600</v>
      </c>
      <c r="I101" s="63" t="n">
        <f aca="false">SUM(I102:I110)</f>
        <v>14962441.89</v>
      </c>
      <c r="J101" s="64" t="n">
        <f aca="false">SUM(J102:J110)</f>
        <v>0</v>
      </c>
      <c r="K101" s="64" t="n">
        <f aca="false">SUM(K102:K110)</f>
        <v>0</v>
      </c>
      <c r="L101" s="64" t="n">
        <f aca="false">SUM(L102:L110)</f>
        <v>0</v>
      </c>
    </row>
    <row r="102" s="62" customFormat="true" ht="78.75" hidden="false" customHeight="false" outlineLevel="0" collapsed="false">
      <c r="A102" s="47" t="n">
        <v>1</v>
      </c>
      <c r="B102" s="76" t="s">
        <v>156</v>
      </c>
      <c r="C102" s="77" t="s">
        <v>157</v>
      </c>
      <c r="D102" s="78" t="n">
        <f aca="false">E102+F102</f>
        <v>119992999.2</v>
      </c>
      <c r="E102" s="65"/>
      <c r="F102" s="19" t="n">
        <v>119992999.2</v>
      </c>
      <c r="G102" s="52"/>
      <c r="H102" s="52"/>
      <c r="I102" s="53"/>
      <c r="J102" s="74"/>
      <c r="K102" s="74"/>
      <c r="L102" s="74"/>
    </row>
    <row r="103" s="62" customFormat="true" ht="52.5" hidden="false" customHeight="false" outlineLevel="0" collapsed="false">
      <c r="A103" s="47" t="n">
        <v>2</v>
      </c>
      <c r="B103" s="79" t="s">
        <v>158</v>
      </c>
      <c r="C103" s="77" t="s">
        <v>159</v>
      </c>
      <c r="D103" s="78" t="n">
        <f aca="false">E103+F103</f>
        <v>94168956.72</v>
      </c>
      <c r="E103" s="19" t="n">
        <v>71542500</v>
      </c>
      <c r="F103" s="19" t="n">
        <v>22626456.72</v>
      </c>
      <c r="G103" s="19" t="n">
        <f aca="false">H103+I103</f>
        <v>34746057.19</v>
      </c>
      <c r="H103" s="19" t="n">
        <v>26171800</v>
      </c>
      <c r="I103" s="20" t="n">
        <v>8574257.19</v>
      </c>
      <c r="J103" s="70"/>
      <c r="K103" s="70"/>
      <c r="L103" s="70"/>
    </row>
    <row r="104" s="62" customFormat="true" ht="78.75" hidden="false" customHeight="false" outlineLevel="0" collapsed="false">
      <c r="A104" s="47" t="n">
        <v>3</v>
      </c>
      <c r="B104" s="79" t="s">
        <v>160</v>
      </c>
      <c r="C104" s="77" t="s">
        <v>161</v>
      </c>
      <c r="D104" s="78" t="n">
        <f aca="false">E104+F104</f>
        <v>71679137.31</v>
      </c>
      <c r="E104" s="19" t="n">
        <v>53126300</v>
      </c>
      <c r="F104" s="19" t="n">
        <v>18552837.31</v>
      </c>
      <c r="G104" s="19" t="n">
        <f aca="false">H104+I104</f>
        <v>34834984.7</v>
      </c>
      <c r="H104" s="19" t="n">
        <v>28446800</v>
      </c>
      <c r="I104" s="20" t="n">
        <v>6388184.7</v>
      </c>
      <c r="J104" s="70"/>
      <c r="K104" s="70"/>
      <c r="L104" s="70"/>
    </row>
    <row r="105" s="62" customFormat="true" ht="157.5" hidden="false" customHeight="false" outlineLevel="0" collapsed="false">
      <c r="A105" s="47" t="n">
        <v>4</v>
      </c>
      <c r="B105" s="46" t="s">
        <v>162</v>
      </c>
      <c r="C105" s="80" t="s">
        <v>163</v>
      </c>
      <c r="D105" s="19" t="n">
        <f aca="false">E105+F105</f>
        <v>155422856.02</v>
      </c>
      <c r="E105" s="19" t="n">
        <v>152314400</v>
      </c>
      <c r="F105" s="19" t="n">
        <v>3108456.02</v>
      </c>
      <c r="G105" s="65"/>
      <c r="H105" s="65"/>
      <c r="I105" s="73"/>
      <c r="J105" s="74"/>
      <c r="K105" s="74"/>
      <c r="L105" s="74"/>
    </row>
    <row r="106" s="62" customFormat="true" ht="52.5" hidden="false" customHeight="false" outlineLevel="0" collapsed="false">
      <c r="A106" s="47" t="n">
        <v>5</v>
      </c>
      <c r="B106" s="46" t="s">
        <v>164</v>
      </c>
      <c r="C106" s="47" t="s">
        <v>165</v>
      </c>
      <c r="D106" s="19" t="n">
        <f aca="false">E106+F106</f>
        <v>215781880</v>
      </c>
      <c r="E106" s="19" t="n">
        <f aca="false">215781880</f>
        <v>215781880</v>
      </c>
      <c r="F106" s="65"/>
      <c r="G106" s="65"/>
      <c r="H106" s="65"/>
      <c r="I106" s="73"/>
      <c r="J106" s="74"/>
      <c r="K106" s="74"/>
      <c r="L106" s="74"/>
    </row>
    <row r="107" s="62" customFormat="true" ht="78.75" hidden="false" customHeight="false" outlineLevel="0" collapsed="false">
      <c r="A107" s="47" t="n">
        <v>6</v>
      </c>
      <c r="B107" s="46" t="s">
        <v>166</v>
      </c>
      <c r="C107" s="47" t="s">
        <v>167</v>
      </c>
      <c r="D107" s="19" t="n">
        <f aca="false">E107+F107</f>
        <v>30220831.39</v>
      </c>
      <c r="E107" s="19" t="n">
        <v>2119100</v>
      </c>
      <c r="F107" s="19" t="n">
        <v>28101731.39</v>
      </c>
      <c r="G107" s="19"/>
      <c r="H107" s="52"/>
      <c r="I107" s="53"/>
      <c r="J107" s="70"/>
      <c r="K107" s="70"/>
      <c r="L107" s="70"/>
    </row>
    <row r="108" s="62" customFormat="true" ht="78.75" hidden="false" customHeight="false" outlineLevel="0" collapsed="false">
      <c r="A108" s="47" t="n">
        <v>7</v>
      </c>
      <c r="B108" s="46" t="s">
        <v>168</v>
      </c>
      <c r="C108" s="47" t="s">
        <v>169</v>
      </c>
      <c r="D108" s="52" t="n">
        <f aca="false">E108+F108</f>
        <v>206450708.62</v>
      </c>
      <c r="E108" s="52"/>
      <c r="F108" s="52" t="n">
        <v>206450708.62</v>
      </c>
      <c r="G108" s="52"/>
      <c r="H108" s="52"/>
      <c r="I108" s="53"/>
      <c r="J108" s="57"/>
      <c r="K108" s="57"/>
      <c r="L108" s="57"/>
    </row>
    <row r="109" s="62" customFormat="true" ht="52.5" hidden="false" customHeight="false" outlineLevel="0" collapsed="false">
      <c r="A109" s="47" t="n">
        <v>8</v>
      </c>
      <c r="B109" s="46" t="s">
        <v>170</v>
      </c>
      <c r="C109" s="47" t="s">
        <v>171</v>
      </c>
      <c r="D109" s="52" t="n">
        <f aca="false">E109+F109</f>
        <v>1492135798.03</v>
      </c>
      <c r="E109" s="52"/>
      <c r="F109" s="52" t="n">
        <v>1492135798.03</v>
      </c>
      <c r="G109" s="52"/>
      <c r="H109" s="52"/>
      <c r="I109" s="53"/>
      <c r="J109" s="57"/>
      <c r="K109" s="57"/>
      <c r="L109" s="57"/>
    </row>
    <row r="110" s="62" customFormat="true" ht="45.95" hidden="false" customHeight="true" outlineLevel="0" collapsed="false">
      <c r="A110" s="47" t="n">
        <v>9</v>
      </c>
      <c r="B110" s="46" t="s">
        <v>172</v>
      </c>
      <c r="C110" s="47" t="s">
        <v>173</v>
      </c>
      <c r="D110" s="52" t="n">
        <f aca="false">E110+F110</f>
        <v>119251900</v>
      </c>
      <c r="E110" s="52" t="n">
        <v>119251900</v>
      </c>
      <c r="F110" s="52"/>
      <c r="G110" s="52"/>
      <c r="H110" s="52"/>
      <c r="I110" s="53"/>
      <c r="J110" s="57"/>
      <c r="K110" s="57"/>
      <c r="L110" s="57"/>
    </row>
    <row r="111" s="43" customFormat="true" ht="26.25" hidden="false" customHeight="false" outlineLevel="0" collapsed="false">
      <c r="A111" s="44" t="n">
        <v>3</v>
      </c>
      <c r="B111" s="44" t="s">
        <v>174</v>
      </c>
      <c r="C111" s="44"/>
      <c r="D111" s="58" t="n">
        <f aca="false">SUM(D112:D114)</f>
        <v>783175000</v>
      </c>
      <c r="E111" s="58" t="n">
        <f aca="false">SUM(E112:E114)</f>
        <v>0</v>
      </c>
      <c r="F111" s="58" t="n">
        <f aca="false">SUM(F112:F114)</f>
        <v>783175000</v>
      </c>
      <c r="G111" s="58" t="n">
        <f aca="false">SUM(G112:G114)</f>
        <v>0</v>
      </c>
      <c r="H111" s="58" t="n">
        <f aca="false">SUM(H112:H114)</f>
        <v>0</v>
      </c>
      <c r="I111" s="81" t="n">
        <f aca="false">SUM(I112:I114)</f>
        <v>0</v>
      </c>
      <c r="J111" s="61" t="n">
        <f aca="false">SUM(J112:J114)</f>
        <v>0</v>
      </c>
      <c r="K111" s="61" t="n">
        <f aca="false">SUM(K112:K114)</f>
        <v>0</v>
      </c>
      <c r="L111" s="61" t="n">
        <f aca="false">SUM(L112:L114)</f>
        <v>0</v>
      </c>
      <c r="HW111" s="62"/>
    </row>
    <row r="112" s="62" customFormat="true" ht="111.95" hidden="false" customHeight="true" outlineLevel="0" collapsed="false">
      <c r="A112" s="47" t="n">
        <v>1</v>
      </c>
      <c r="B112" s="46" t="s">
        <v>175</v>
      </c>
      <c r="C112" s="47" t="s">
        <v>176</v>
      </c>
      <c r="D112" s="52" t="n">
        <f aca="false">E112+F112</f>
        <v>526989000</v>
      </c>
      <c r="E112" s="52"/>
      <c r="F112" s="52" t="n">
        <f aca="false">1000000000-473011000</f>
        <v>526989000</v>
      </c>
      <c r="G112" s="48"/>
      <c r="H112" s="48"/>
      <c r="I112" s="56"/>
      <c r="J112" s="57"/>
      <c r="K112" s="57"/>
      <c r="L112" s="57"/>
    </row>
    <row r="113" s="62" customFormat="true" ht="183.75" hidden="false" customHeight="false" outlineLevel="0" collapsed="false">
      <c r="A113" s="47" t="n">
        <v>2</v>
      </c>
      <c r="B113" s="46" t="s">
        <v>177</v>
      </c>
      <c r="C113" s="47" t="s">
        <v>178</v>
      </c>
      <c r="D113" s="52" t="n">
        <f aca="false">E113+F113</f>
        <v>203000000</v>
      </c>
      <c r="E113" s="52"/>
      <c r="F113" s="52" t="n">
        <v>203000000</v>
      </c>
      <c r="G113" s="48"/>
      <c r="H113" s="48"/>
      <c r="I113" s="56"/>
      <c r="J113" s="57"/>
      <c r="K113" s="57"/>
      <c r="L113" s="57"/>
    </row>
    <row r="114" s="62" customFormat="true" ht="157.5" hidden="false" customHeight="false" outlineLevel="0" collapsed="false">
      <c r="A114" s="47" t="n">
        <v>3</v>
      </c>
      <c r="B114" s="46" t="s">
        <v>179</v>
      </c>
      <c r="C114" s="47" t="s">
        <v>180</v>
      </c>
      <c r="D114" s="52" t="n">
        <f aca="false">E114+F114</f>
        <v>53186000</v>
      </c>
      <c r="E114" s="52"/>
      <c r="F114" s="52" t="n">
        <v>53186000</v>
      </c>
      <c r="G114" s="48"/>
      <c r="H114" s="48"/>
      <c r="I114" s="56"/>
      <c r="J114" s="57"/>
      <c r="K114" s="57"/>
      <c r="L114" s="57"/>
    </row>
    <row r="115" customFormat="false" ht="26.25" hidden="false" customHeight="false" outlineLevel="0" collapsed="false">
      <c r="A115" s="25" t="n">
        <v>2</v>
      </c>
      <c r="B115" s="25" t="s">
        <v>181</v>
      </c>
      <c r="C115" s="25"/>
      <c r="D115" s="40" t="n">
        <f aca="false">SUM(D116:D117)</f>
        <v>1277346509.3</v>
      </c>
      <c r="E115" s="40" t="n">
        <f aca="false">SUM(E116:E117)</f>
        <v>0</v>
      </c>
      <c r="F115" s="40" t="n">
        <f aca="false">SUM(F116:F117)</f>
        <v>1277346509.3</v>
      </c>
      <c r="G115" s="40" t="n">
        <f aca="false">SUM(G116:G117)</f>
        <v>0</v>
      </c>
      <c r="H115" s="40" t="n">
        <f aca="false">SUM(H116:H117)</f>
        <v>0</v>
      </c>
      <c r="I115" s="41" t="n">
        <f aca="false">SUM(I116:I117)</f>
        <v>0</v>
      </c>
      <c r="J115" s="42" t="n">
        <f aca="false">SUM(J116:J117)</f>
        <v>0</v>
      </c>
      <c r="K115" s="42" t="n">
        <f aca="false">SUM(K116:K117)</f>
        <v>0</v>
      </c>
      <c r="L115" s="42" t="n">
        <f aca="false">SUM(L116:L117)</f>
        <v>0</v>
      </c>
      <c r="HU115" s="62"/>
      <c r="HV115" s="62"/>
      <c r="HW115" s="43"/>
    </row>
    <row r="116" s="43" customFormat="true" ht="68.45" hidden="false" customHeight="true" outlineLevel="0" collapsed="false">
      <c r="A116" s="47" t="n">
        <v>1</v>
      </c>
      <c r="B116" s="46" t="s">
        <v>182</v>
      </c>
      <c r="C116" s="47" t="s">
        <v>183</v>
      </c>
      <c r="D116" s="52" t="n">
        <f aca="false">E116+F116</f>
        <v>900929189.6</v>
      </c>
      <c r="E116" s="52"/>
      <c r="F116" s="52" t="n">
        <v>900929189.6</v>
      </c>
      <c r="G116" s="48"/>
      <c r="H116" s="48"/>
      <c r="I116" s="56"/>
      <c r="J116" s="57"/>
      <c r="K116" s="57"/>
      <c r="L116" s="57"/>
    </row>
    <row r="117" customFormat="false" ht="72.2" hidden="false" customHeight="true" outlineLevel="0" collapsed="false">
      <c r="A117" s="47" t="n">
        <v>2</v>
      </c>
      <c r="B117" s="46" t="s">
        <v>184</v>
      </c>
      <c r="C117" s="47" t="s">
        <v>185</v>
      </c>
      <c r="D117" s="52" t="n">
        <f aca="false">E117+F117</f>
        <v>376417319.7</v>
      </c>
      <c r="E117" s="52"/>
      <c r="F117" s="52" t="n">
        <v>376417319.7</v>
      </c>
      <c r="G117" s="48"/>
      <c r="H117" s="48"/>
      <c r="I117" s="56"/>
      <c r="J117" s="57"/>
      <c r="K117" s="57"/>
      <c r="L117" s="57"/>
    </row>
    <row r="118" s="35" customFormat="true" ht="51" hidden="false" customHeight="false" outlineLevel="0" collapsed="false">
      <c r="A118" s="31" t="n">
        <f aca="false">A120</f>
        <v>1</v>
      </c>
      <c r="B118" s="31" t="s">
        <v>186</v>
      </c>
      <c r="C118" s="31"/>
      <c r="D118" s="82" t="n">
        <f aca="false">D119</f>
        <v>40000000</v>
      </c>
      <c r="E118" s="32" t="n">
        <f aca="false">E119</f>
        <v>0</v>
      </c>
      <c r="F118" s="32" t="n">
        <f aca="false">F119</f>
        <v>40000000</v>
      </c>
      <c r="G118" s="82" t="n">
        <f aca="false">G119</f>
        <v>0</v>
      </c>
      <c r="H118" s="82" t="n">
        <f aca="false">H119</f>
        <v>0</v>
      </c>
      <c r="I118" s="83" t="n">
        <f aca="false">I119</f>
        <v>0</v>
      </c>
      <c r="J118" s="84" t="n">
        <f aca="false">J119</f>
        <v>0</v>
      </c>
      <c r="K118" s="84" t="n">
        <f aca="false">K119</f>
        <v>0</v>
      </c>
      <c r="L118" s="84" t="n">
        <f aca="false">L119</f>
        <v>0</v>
      </c>
    </row>
    <row r="119" s="35" customFormat="true" ht="25.5" hidden="false" customHeight="false" outlineLevel="0" collapsed="false">
      <c r="A119" s="26" t="n">
        <f aca="false">A120</f>
        <v>1</v>
      </c>
      <c r="B119" s="26" t="s">
        <v>12</v>
      </c>
      <c r="C119" s="26"/>
      <c r="D119" s="36" t="n">
        <f aca="false">D120</f>
        <v>40000000</v>
      </c>
      <c r="E119" s="36" t="n">
        <f aca="false">E120</f>
        <v>0</v>
      </c>
      <c r="F119" s="36" t="n">
        <f aca="false">F120</f>
        <v>40000000</v>
      </c>
      <c r="G119" s="36" t="n">
        <f aca="false">G120</f>
        <v>0</v>
      </c>
      <c r="H119" s="36" t="n">
        <f aca="false">H120</f>
        <v>0</v>
      </c>
      <c r="I119" s="37" t="n">
        <f aca="false">I120</f>
        <v>0</v>
      </c>
      <c r="J119" s="38" t="n">
        <f aca="false">J120</f>
        <v>0</v>
      </c>
      <c r="K119" s="38" t="n">
        <f aca="false">K120</f>
        <v>0</v>
      </c>
      <c r="L119" s="38" t="n">
        <f aca="false">L120</f>
        <v>0</v>
      </c>
    </row>
    <row r="120" customFormat="false" ht="25.5" hidden="false" customHeight="false" outlineLevel="0" collapsed="false">
      <c r="A120" s="25" t="n">
        <f aca="false">A121</f>
        <v>1</v>
      </c>
      <c r="B120" s="60" t="s">
        <v>18</v>
      </c>
      <c r="C120" s="25"/>
      <c r="D120" s="40" t="n">
        <f aca="false">D121</f>
        <v>40000000</v>
      </c>
      <c r="E120" s="40" t="n">
        <f aca="false">E121</f>
        <v>0</v>
      </c>
      <c r="F120" s="40" t="n">
        <f aca="false">F121</f>
        <v>40000000</v>
      </c>
      <c r="G120" s="40" t="n">
        <f aca="false">G121</f>
        <v>0</v>
      </c>
      <c r="H120" s="40" t="n">
        <f aca="false">H121</f>
        <v>0</v>
      </c>
      <c r="I120" s="41" t="n">
        <f aca="false">I121</f>
        <v>0</v>
      </c>
      <c r="J120" s="42" t="n">
        <f aca="false">J121</f>
        <v>0</v>
      </c>
      <c r="K120" s="42" t="n">
        <f aca="false">K121</f>
        <v>0</v>
      </c>
      <c r="L120" s="42" t="n">
        <f aca="false">L121</f>
        <v>0</v>
      </c>
    </row>
    <row r="121" s="43" customFormat="true" ht="51" hidden="false" customHeight="false" outlineLevel="0" collapsed="false">
      <c r="A121" s="44" t="n">
        <f aca="false">A122</f>
        <v>1</v>
      </c>
      <c r="B121" s="44" t="s">
        <v>42</v>
      </c>
      <c r="C121" s="44"/>
      <c r="D121" s="58" t="n">
        <f aca="false">D122</f>
        <v>40000000</v>
      </c>
      <c r="E121" s="58" t="n">
        <f aca="false">E122</f>
        <v>0</v>
      </c>
      <c r="F121" s="58" t="n">
        <f aca="false">F122</f>
        <v>40000000</v>
      </c>
      <c r="G121" s="58" t="n">
        <f aca="false">G122</f>
        <v>0</v>
      </c>
      <c r="H121" s="58" t="n">
        <f aca="false">H122</f>
        <v>0</v>
      </c>
      <c r="I121" s="81" t="n">
        <f aca="false">I122</f>
        <v>0</v>
      </c>
      <c r="J121" s="61" t="n">
        <f aca="false">J122</f>
        <v>0</v>
      </c>
      <c r="K121" s="61" t="n">
        <f aca="false">K122</f>
        <v>0</v>
      </c>
      <c r="L121" s="61" t="n">
        <f aca="false">L122</f>
        <v>0</v>
      </c>
    </row>
    <row r="122" customFormat="false" ht="158.2" hidden="false" customHeight="false" outlineLevel="0" collapsed="false">
      <c r="A122" s="47" t="n">
        <v>1</v>
      </c>
      <c r="B122" s="46" t="s">
        <v>187</v>
      </c>
      <c r="C122" s="47" t="s">
        <v>188</v>
      </c>
      <c r="D122" s="52" t="n">
        <f aca="false">E122+F122</f>
        <v>40000000</v>
      </c>
      <c r="E122" s="52"/>
      <c r="F122" s="52" t="n">
        <v>40000000</v>
      </c>
      <c r="G122" s="52"/>
      <c r="H122" s="52"/>
      <c r="I122" s="53"/>
      <c r="J122" s="54"/>
      <c r="K122" s="54"/>
      <c r="L122" s="54"/>
    </row>
    <row r="123" s="35" customFormat="true" ht="51" hidden="false" customHeight="false" outlineLevel="0" collapsed="false">
      <c r="A123" s="31" t="n">
        <f aca="false">A126</f>
        <v>1</v>
      </c>
      <c r="B123" s="31" t="s">
        <v>189</v>
      </c>
      <c r="C123" s="31"/>
      <c r="D123" s="82" t="n">
        <f aca="false">D126</f>
        <v>209523809.52</v>
      </c>
      <c r="E123" s="32" t="n">
        <f aca="false">E126</f>
        <v>176000000</v>
      </c>
      <c r="F123" s="32" t="n">
        <f aca="false">F126</f>
        <v>33523809.52</v>
      </c>
      <c r="G123" s="82" t="n">
        <f aca="false">G126</f>
        <v>209523809.52</v>
      </c>
      <c r="H123" s="82" t="n">
        <f aca="false">H126</f>
        <v>176000000</v>
      </c>
      <c r="I123" s="83" t="n">
        <f aca="false">I126</f>
        <v>33523809.52</v>
      </c>
      <c r="J123" s="84" t="n">
        <f aca="false">J126</f>
        <v>209523809.52</v>
      </c>
      <c r="K123" s="84" t="n">
        <f aca="false">K126</f>
        <v>176000000</v>
      </c>
      <c r="L123" s="84" t="n">
        <f aca="false">L126</f>
        <v>33523809.52</v>
      </c>
    </row>
    <row r="124" s="35" customFormat="true" ht="25.5" hidden="false" customHeight="false" outlineLevel="0" collapsed="false">
      <c r="A124" s="26" t="n">
        <f aca="false">A125</f>
        <v>1</v>
      </c>
      <c r="B124" s="26" t="s">
        <v>12</v>
      </c>
      <c r="C124" s="26"/>
      <c r="D124" s="36" t="n">
        <f aca="false">D125</f>
        <v>209523809.52</v>
      </c>
      <c r="E124" s="36" t="n">
        <f aca="false">E125</f>
        <v>176000000</v>
      </c>
      <c r="F124" s="36" t="n">
        <f aca="false">F125</f>
        <v>33523809.52</v>
      </c>
      <c r="G124" s="36" t="n">
        <f aca="false">G125</f>
        <v>209523809.52</v>
      </c>
      <c r="H124" s="36" t="n">
        <f aca="false">H125</f>
        <v>176000000</v>
      </c>
      <c r="I124" s="37" t="n">
        <f aca="false">I125</f>
        <v>33523809.52</v>
      </c>
      <c r="J124" s="38" t="n">
        <f aca="false">J125</f>
        <v>209523809.52</v>
      </c>
      <c r="K124" s="38" t="n">
        <f aca="false">K125</f>
        <v>176000000</v>
      </c>
      <c r="L124" s="38" t="n">
        <f aca="false">L125</f>
        <v>33523809.52</v>
      </c>
    </row>
    <row r="125" customFormat="false" ht="25.5" hidden="false" customHeight="false" outlineLevel="0" collapsed="false">
      <c r="A125" s="25" t="n">
        <v>1</v>
      </c>
      <c r="B125" s="60" t="s">
        <v>181</v>
      </c>
      <c r="C125" s="25"/>
      <c r="D125" s="40" t="n">
        <f aca="false">D126</f>
        <v>209523809.52</v>
      </c>
      <c r="E125" s="40" t="n">
        <f aca="false">E126</f>
        <v>176000000</v>
      </c>
      <c r="F125" s="40" t="n">
        <f aca="false">F126</f>
        <v>33523809.52</v>
      </c>
      <c r="G125" s="40" t="n">
        <f aca="false">G126</f>
        <v>209523809.52</v>
      </c>
      <c r="H125" s="40" t="n">
        <f aca="false">H126</f>
        <v>176000000</v>
      </c>
      <c r="I125" s="41" t="n">
        <f aca="false">I126</f>
        <v>33523809.52</v>
      </c>
      <c r="J125" s="42" t="n">
        <f aca="false">J126</f>
        <v>209523809.52</v>
      </c>
      <c r="K125" s="42" t="n">
        <f aca="false">K126</f>
        <v>176000000</v>
      </c>
      <c r="L125" s="42" t="n">
        <f aca="false">L126</f>
        <v>33523809.52</v>
      </c>
    </row>
    <row r="126" customFormat="false" ht="52.5" hidden="false" customHeight="false" outlineLevel="0" collapsed="false">
      <c r="A126" s="47" t="n">
        <v>1</v>
      </c>
      <c r="B126" s="85" t="s">
        <v>190</v>
      </c>
      <c r="C126" s="16" t="s">
        <v>191</v>
      </c>
      <c r="D126" s="52" t="n">
        <f aca="false">E126+F126</f>
        <v>209523809.52</v>
      </c>
      <c r="E126" s="52" t="n">
        <v>176000000</v>
      </c>
      <c r="F126" s="52" t="n">
        <v>33523809.52</v>
      </c>
      <c r="G126" s="52" t="n">
        <f aca="false">H126+I126</f>
        <v>209523809.52</v>
      </c>
      <c r="H126" s="52" t="n">
        <v>176000000</v>
      </c>
      <c r="I126" s="53" t="n">
        <v>33523809.52</v>
      </c>
      <c r="J126" s="54" t="n">
        <f aca="false">K126+L126</f>
        <v>209523809.52</v>
      </c>
      <c r="K126" s="55" t="n">
        <v>176000000</v>
      </c>
      <c r="L126" s="55" t="n">
        <v>33523809.52</v>
      </c>
    </row>
    <row r="127" s="35" customFormat="true" ht="51" hidden="false" customHeight="false" outlineLevel="0" collapsed="false">
      <c r="A127" s="31" t="n">
        <f aca="false">A128</f>
        <v>5</v>
      </c>
      <c r="B127" s="31" t="s">
        <v>192</v>
      </c>
      <c r="C127" s="31"/>
      <c r="D127" s="82" t="n">
        <f aca="false">D128</f>
        <v>1121032314.28</v>
      </c>
      <c r="E127" s="32" t="n">
        <f aca="false">E128</f>
        <v>760671300</v>
      </c>
      <c r="F127" s="32" t="n">
        <f aca="false">F128</f>
        <v>360361014.28</v>
      </c>
      <c r="G127" s="82" t="n">
        <f aca="false">G128</f>
        <v>1857492469.39</v>
      </c>
      <c r="H127" s="82" t="n">
        <f aca="false">H128</f>
        <v>1675889800</v>
      </c>
      <c r="I127" s="83" t="n">
        <f aca="false">I128</f>
        <v>181602669.39</v>
      </c>
      <c r="J127" s="84" t="n">
        <f aca="false">J128</f>
        <v>0</v>
      </c>
      <c r="K127" s="84" t="n">
        <f aca="false">K128</f>
        <v>0</v>
      </c>
      <c r="L127" s="84" t="n">
        <f aca="false">L128</f>
        <v>0</v>
      </c>
    </row>
    <row r="128" s="35" customFormat="true" ht="25.5" hidden="false" customHeight="false" outlineLevel="0" collapsed="false">
      <c r="A128" s="26" t="n">
        <f aca="false">A129</f>
        <v>5</v>
      </c>
      <c r="B128" s="26" t="s">
        <v>12</v>
      </c>
      <c r="C128" s="26"/>
      <c r="D128" s="36" t="n">
        <f aca="false">D129</f>
        <v>1121032314.28</v>
      </c>
      <c r="E128" s="36" t="n">
        <f aca="false">E129</f>
        <v>760671300</v>
      </c>
      <c r="F128" s="36" t="n">
        <f aca="false">F129</f>
        <v>360361014.28</v>
      </c>
      <c r="G128" s="36" t="n">
        <f aca="false">G129</f>
        <v>1857492469.39</v>
      </c>
      <c r="H128" s="36" t="n">
        <f aca="false">H129</f>
        <v>1675889800</v>
      </c>
      <c r="I128" s="37" t="n">
        <f aca="false">I129</f>
        <v>181602669.39</v>
      </c>
      <c r="J128" s="38" t="n">
        <f aca="false">J129</f>
        <v>0</v>
      </c>
      <c r="K128" s="38" t="n">
        <f aca="false">K129</f>
        <v>0</v>
      </c>
      <c r="L128" s="38" t="n">
        <f aca="false">L129</f>
        <v>0</v>
      </c>
    </row>
    <row r="129" customFormat="false" ht="25.5" hidden="false" customHeight="false" outlineLevel="0" collapsed="false">
      <c r="A129" s="25" t="n">
        <f aca="false">A130+A134</f>
        <v>5</v>
      </c>
      <c r="B129" s="60" t="s">
        <v>18</v>
      </c>
      <c r="C129" s="25"/>
      <c r="D129" s="40" t="n">
        <f aca="false">D130+D134</f>
        <v>1121032314.28</v>
      </c>
      <c r="E129" s="40" t="n">
        <f aca="false">E130+E134</f>
        <v>760671300</v>
      </c>
      <c r="F129" s="40" t="n">
        <f aca="false">F130+F134</f>
        <v>360361014.28</v>
      </c>
      <c r="G129" s="40" t="n">
        <f aca="false">G130+G134</f>
        <v>1857492469.39</v>
      </c>
      <c r="H129" s="40" t="n">
        <f aca="false">H130+H134</f>
        <v>1675889800</v>
      </c>
      <c r="I129" s="41" t="n">
        <f aca="false">I130+I134</f>
        <v>181602669.39</v>
      </c>
      <c r="J129" s="42" t="n">
        <f aca="false">J130+J134</f>
        <v>0</v>
      </c>
      <c r="K129" s="42" t="n">
        <f aca="false">K130+K134</f>
        <v>0</v>
      </c>
      <c r="L129" s="42" t="n">
        <f aca="false">L130+L134</f>
        <v>0</v>
      </c>
    </row>
    <row r="130" s="43" customFormat="true" ht="26.25" hidden="false" customHeight="false" outlineLevel="0" collapsed="false">
      <c r="A130" s="44" t="n">
        <v>3</v>
      </c>
      <c r="B130" s="44" t="s">
        <v>19</v>
      </c>
      <c r="C130" s="44"/>
      <c r="D130" s="58" t="n">
        <f aca="false">SUM(D131:D133)</f>
        <v>900388334.69</v>
      </c>
      <c r="E130" s="58" t="n">
        <f aca="false">SUM(E131:E133)</f>
        <v>544440200</v>
      </c>
      <c r="F130" s="58" t="n">
        <f aca="false">SUM(F131:F133)</f>
        <v>355948134.69</v>
      </c>
      <c r="G130" s="58" t="n">
        <f aca="false">SUM(G131:G133)</f>
        <v>199809000</v>
      </c>
      <c r="H130" s="58" t="n">
        <f aca="false">SUM(H131:H133)</f>
        <v>51360000</v>
      </c>
      <c r="I130" s="81" t="n">
        <f aca="false">SUM(I131:I133)</f>
        <v>148449000</v>
      </c>
      <c r="J130" s="61" t="n">
        <f aca="false">SUM(J131:J133)</f>
        <v>0</v>
      </c>
      <c r="K130" s="61" t="n">
        <f aca="false">SUM(K131:K133)</f>
        <v>0</v>
      </c>
      <c r="L130" s="61" t="n">
        <f aca="false">SUM(L131:L133)</f>
        <v>0</v>
      </c>
    </row>
    <row r="131" customFormat="false" ht="78.75" hidden="false" customHeight="false" outlineLevel="0" collapsed="false">
      <c r="A131" s="47" t="n">
        <v>1</v>
      </c>
      <c r="B131" s="46" t="s">
        <v>193</v>
      </c>
      <c r="C131" s="47" t="s">
        <v>194</v>
      </c>
      <c r="D131" s="52" t="n">
        <f aca="false">E131+F131</f>
        <v>199300000</v>
      </c>
      <c r="E131" s="52"/>
      <c r="F131" s="52" t="n">
        <f aca="false">150000000+49300000</f>
        <v>199300000</v>
      </c>
      <c r="G131" s="52"/>
      <c r="H131" s="52"/>
      <c r="I131" s="53"/>
      <c r="J131" s="54"/>
      <c r="K131" s="54"/>
      <c r="L131" s="54"/>
    </row>
    <row r="132" customFormat="false" ht="130.1" hidden="false" customHeight="true" outlineLevel="0" collapsed="false">
      <c r="A132" s="47" t="n">
        <v>2</v>
      </c>
      <c r="B132" s="46" t="s">
        <v>195</v>
      </c>
      <c r="C132" s="47" t="s">
        <v>196</v>
      </c>
      <c r="D132" s="52" t="n">
        <f aca="false">E132+F132</f>
        <v>409481600</v>
      </c>
      <c r="E132" s="52" t="n">
        <v>258665600</v>
      </c>
      <c r="F132" s="48" t="n">
        <v>150816000</v>
      </c>
      <c r="G132" s="52" t="n">
        <f aca="false">H132+I132</f>
        <v>199809000</v>
      </c>
      <c r="H132" s="52" t="n">
        <v>51360000</v>
      </c>
      <c r="I132" s="53" t="n">
        <v>148449000</v>
      </c>
      <c r="J132" s="54"/>
      <c r="K132" s="54"/>
      <c r="L132" s="54"/>
    </row>
    <row r="133" customFormat="false" ht="112.85" hidden="false" customHeight="true" outlineLevel="0" collapsed="false">
      <c r="A133" s="47" t="n">
        <v>3</v>
      </c>
      <c r="B133" s="46" t="s">
        <v>197</v>
      </c>
      <c r="C133" s="47" t="s">
        <v>198</v>
      </c>
      <c r="D133" s="52" t="n">
        <f aca="false">E133+F133</f>
        <v>291606734.69</v>
      </c>
      <c r="E133" s="52" t="n">
        <v>285774600</v>
      </c>
      <c r="F133" s="52" t="n">
        <v>5832134.69</v>
      </c>
      <c r="G133" s="48"/>
      <c r="H133" s="52"/>
      <c r="I133" s="53"/>
      <c r="J133" s="54"/>
      <c r="K133" s="54"/>
      <c r="L133" s="54"/>
    </row>
    <row r="134" s="43" customFormat="true" ht="51" hidden="false" customHeight="false" outlineLevel="0" collapsed="false">
      <c r="A134" s="44" t="n">
        <v>2</v>
      </c>
      <c r="B134" s="44" t="s">
        <v>42</v>
      </c>
      <c r="C134" s="44"/>
      <c r="D134" s="58" t="n">
        <f aca="false">SUM(D135:D136)</f>
        <v>220643979.59</v>
      </c>
      <c r="E134" s="58" t="n">
        <f aca="false">SUM(E135:E136)</f>
        <v>216231100</v>
      </c>
      <c r="F134" s="58" t="n">
        <f aca="false">SUM(F135:F136)</f>
        <v>4412879.59</v>
      </c>
      <c r="G134" s="58" t="n">
        <f aca="false">SUM(G135:G136)</f>
        <v>1657683469.39</v>
      </c>
      <c r="H134" s="58" t="n">
        <f aca="false">SUM(H135:H136)</f>
        <v>1624529800</v>
      </c>
      <c r="I134" s="81" t="n">
        <f aca="false">SUM(I135:I136)</f>
        <v>33153669.39</v>
      </c>
      <c r="J134" s="61" t="n">
        <f aca="false">SUM(J135:J136)</f>
        <v>0</v>
      </c>
      <c r="K134" s="61" t="n">
        <f aca="false">SUM(K135:K136)</f>
        <v>0</v>
      </c>
      <c r="L134" s="61" t="n">
        <f aca="false">SUM(L135:L136)</f>
        <v>0</v>
      </c>
    </row>
    <row r="135" s="62" customFormat="true" ht="24.45" hidden="false" customHeight="false" outlineLevel="0" collapsed="false">
      <c r="A135" s="47" t="n">
        <v>1</v>
      </c>
      <c r="B135" s="46" t="s">
        <v>199</v>
      </c>
      <c r="C135" s="47" t="s">
        <v>200</v>
      </c>
      <c r="D135" s="48" t="n">
        <f aca="false">E135+F135</f>
        <v>93249081.63</v>
      </c>
      <c r="E135" s="48" t="n">
        <v>91384100</v>
      </c>
      <c r="F135" s="48" t="n">
        <v>1864981.63</v>
      </c>
      <c r="G135" s="48" t="n">
        <f aca="false">H135+I135</f>
        <v>832072653.06</v>
      </c>
      <c r="H135" s="48" t="n">
        <v>815431200</v>
      </c>
      <c r="I135" s="56" t="n">
        <v>16641453.06</v>
      </c>
      <c r="J135" s="54"/>
      <c r="K135" s="54"/>
      <c r="L135" s="54"/>
    </row>
    <row r="136" s="62" customFormat="true" ht="52.5" hidden="false" customHeight="false" outlineLevel="0" collapsed="false">
      <c r="A136" s="47" t="n">
        <v>2</v>
      </c>
      <c r="B136" s="46" t="s">
        <v>201</v>
      </c>
      <c r="C136" s="47" t="s">
        <v>202</v>
      </c>
      <c r="D136" s="48" t="n">
        <f aca="false">E136+F136</f>
        <v>127394897.96</v>
      </c>
      <c r="E136" s="48" t="n">
        <v>124847000</v>
      </c>
      <c r="F136" s="48" t="n">
        <v>2547897.96</v>
      </c>
      <c r="G136" s="48" t="n">
        <f aca="false">H136+I136</f>
        <v>825610816.33</v>
      </c>
      <c r="H136" s="48" t="n">
        <v>809098600</v>
      </c>
      <c r="I136" s="56" t="n">
        <v>16512216.33</v>
      </c>
      <c r="J136" s="54"/>
      <c r="K136" s="54"/>
      <c r="L136" s="54"/>
    </row>
    <row r="137" s="35" customFormat="true" ht="41.1" hidden="false" customHeight="true" outlineLevel="0" collapsed="false">
      <c r="A137" s="31" t="n">
        <f aca="false">A138</f>
        <v>4</v>
      </c>
      <c r="B137" s="31" t="s">
        <v>203</v>
      </c>
      <c r="C137" s="31"/>
      <c r="D137" s="82" t="n">
        <f aca="false">D138</f>
        <v>214824569.21</v>
      </c>
      <c r="E137" s="82" t="n">
        <f aca="false">E138</f>
        <v>73700000</v>
      </c>
      <c r="F137" s="82" t="n">
        <f aca="false">F138</f>
        <v>141124569.21</v>
      </c>
      <c r="G137" s="82" t="n">
        <f aca="false">G138</f>
        <v>186169653.35</v>
      </c>
      <c r="H137" s="82" t="n">
        <f aca="false">H138</f>
        <v>145000000</v>
      </c>
      <c r="I137" s="83" t="n">
        <f aca="false">I138</f>
        <v>41169653.35</v>
      </c>
      <c r="J137" s="84" t="n">
        <f aca="false">J138</f>
        <v>0</v>
      </c>
      <c r="K137" s="84" t="n">
        <f aca="false">K138</f>
        <v>0</v>
      </c>
      <c r="L137" s="84" t="n">
        <f aca="false">L138</f>
        <v>0</v>
      </c>
    </row>
    <row r="138" s="35" customFormat="true" ht="25.5" hidden="false" customHeight="false" outlineLevel="0" collapsed="false">
      <c r="A138" s="26" t="n">
        <f aca="false">A139</f>
        <v>4</v>
      </c>
      <c r="B138" s="26" t="s">
        <v>12</v>
      </c>
      <c r="C138" s="26"/>
      <c r="D138" s="36" t="n">
        <f aca="false">D139</f>
        <v>214824569.21</v>
      </c>
      <c r="E138" s="36" t="n">
        <f aca="false">E139</f>
        <v>73700000</v>
      </c>
      <c r="F138" s="36" t="n">
        <f aca="false">F139</f>
        <v>141124569.21</v>
      </c>
      <c r="G138" s="36" t="n">
        <f aca="false">G139</f>
        <v>186169653.35</v>
      </c>
      <c r="H138" s="36" t="n">
        <f aca="false">H139</f>
        <v>145000000</v>
      </c>
      <c r="I138" s="37" t="n">
        <f aca="false">I139</f>
        <v>41169653.35</v>
      </c>
      <c r="J138" s="38" t="n">
        <f aca="false">J139</f>
        <v>0</v>
      </c>
      <c r="K138" s="38" t="n">
        <f aca="false">K139</f>
        <v>0</v>
      </c>
      <c r="L138" s="38" t="n">
        <f aca="false">L139</f>
        <v>0</v>
      </c>
    </row>
    <row r="139" customFormat="false" ht="25.5" hidden="false" customHeight="false" outlineLevel="0" collapsed="false">
      <c r="A139" s="25" t="n">
        <f aca="false">A140+A143</f>
        <v>4</v>
      </c>
      <c r="B139" s="60" t="s">
        <v>18</v>
      </c>
      <c r="C139" s="25"/>
      <c r="D139" s="40" t="n">
        <f aca="false">D140+D143</f>
        <v>214824569.21</v>
      </c>
      <c r="E139" s="40" t="n">
        <f aca="false">E140+E143</f>
        <v>73700000</v>
      </c>
      <c r="F139" s="40" t="n">
        <f aca="false">F140+F143</f>
        <v>141124569.21</v>
      </c>
      <c r="G139" s="40" t="n">
        <f aca="false">G140+G143</f>
        <v>186169653.35</v>
      </c>
      <c r="H139" s="40" t="n">
        <f aca="false">H140+H143</f>
        <v>145000000</v>
      </c>
      <c r="I139" s="41" t="n">
        <f aca="false">I140+I143</f>
        <v>41169653.35</v>
      </c>
      <c r="J139" s="42" t="n">
        <f aca="false">J140+J143</f>
        <v>0</v>
      </c>
      <c r="K139" s="42" t="n">
        <f aca="false">K140+K143</f>
        <v>0</v>
      </c>
      <c r="L139" s="42" t="n">
        <f aca="false">L140+L143</f>
        <v>0</v>
      </c>
    </row>
    <row r="140" s="43" customFormat="true" ht="51" hidden="false" customHeight="false" outlineLevel="0" collapsed="false">
      <c r="A140" s="44" t="n">
        <v>2</v>
      </c>
      <c r="B140" s="44" t="s">
        <v>42</v>
      </c>
      <c r="C140" s="44"/>
      <c r="D140" s="58" t="n">
        <f aca="false">SUM(D141:D142)</f>
        <v>91579997.2</v>
      </c>
      <c r="E140" s="58" t="n">
        <f aca="false">SUM(E141:E142)</f>
        <v>73700000</v>
      </c>
      <c r="F140" s="58" t="n">
        <f aca="false">SUM(F141:F142)</f>
        <v>17879997.2</v>
      </c>
      <c r="G140" s="58" t="n">
        <f aca="false">SUM(G141:G142)</f>
        <v>186169653.35</v>
      </c>
      <c r="H140" s="58" t="n">
        <f aca="false">SUM(H141:H142)</f>
        <v>145000000</v>
      </c>
      <c r="I140" s="81" t="n">
        <f aca="false">SUM(I141:I142)</f>
        <v>41169653.35</v>
      </c>
      <c r="J140" s="61" t="n">
        <f aca="false">SUM(J141:J142)</f>
        <v>0</v>
      </c>
      <c r="K140" s="61" t="n">
        <f aca="false">SUM(K141:K142)</f>
        <v>0</v>
      </c>
      <c r="L140" s="61" t="n">
        <f aca="false">SUM(L141:L142)</f>
        <v>0</v>
      </c>
    </row>
    <row r="141" customFormat="false" ht="52.5" hidden="false" customHeight="false" outlineLevel="0" collapsed="false">
      <c r="A141" s="47" t="n">
        <v>1</v>
      </c>
      <c r="B141" s="46" t="s">
        <v>204</v>
      </c>
      <c r="C141" s="47" t="s">
        <v>205</v>
      </c>
      <c r="D141" s="52" t="n">
        <f aca="false">E141+F141</f>
        <v>75204081.63</v>
      </c>
      <c r="E141" s="52" t="n">
        <v>73700000</v>
      </c>
      <c r="F141" s="52" t="n">
        <v>1504081.63</v>
      </c>
      <c r="G141" s="52" t="n">
        <f aca="false">I141+H141</f>
        <v>147959183.67</v>
      </c>
      <c r="H141" s="52" t="n">
        <v>145000000</v>
      </c>
      <c r="I141" s="53" t="n">
        <v>2959183.67</v>
      </c>
      <c r="J141" s="54"/>
      <c r="K141" s="54"/>
      <c r="L141" s="54"/>
    </row>
    <row r="142" customFormat="false" ht="52.5" hidden="false" customHeight="false" outlineLevel="0" collapsed="false">
      <c r="A142" s="47" t="n">
        <v>2</v>
      </c>
      <c r="B142" s="46" t="s">
        <v>206</v>
      </c>
      <c r="C142" s="47" t="s">
        <v>207</v>
      </c>
      <c r="D142" s="52" t="n">
        <f aca="false">E142+F142</f>
        <v>16375915.57</v>
      </c>
      <c r="E142" s="52"/>
      <c r="F142" s="52" t="n">
        <v>16375915.57</v>
      </c>
      <c r="G142" s="52" t="n">
        <f aca="false">I142+H142</f>
        <v>38210469.68</v>
      </c>
      <c r="H142" s="52"/>
      <c r="I142" s="53" t="n">
        <v>38210469.68</v>
      </c>
      <c r="J142" s="54"/>
      <c r="K142" s="54"/>
      <c r="L142" s="54"/>
    </row>
    <row r="143" s="43" customFormat="true" ht="26.25" hidden="false" customHeight="false" outlineLevel="0" collapsed="false">
      <c r="A143" s="44" t="n">
        <v>2</v>
      </c>
      <c r="B143" s="44" t="s">
        <v>19</v>
      </c>
      <c r="C143" s="44"/>
      <c r="D143" s="58" t="n">
        <f aca="false">SUM(D144:D145)</f>
        <v>123244572.01</v>
      </c>
      <c r="E143" s="58" t="n">
        <f aca="false">SUM(E144:E145)</f>
        <v>0</v>
      </c>
      <c r="F143" s="58" t="n">
        <f aca="false">SUM(F144:F145)</f>
        <v>123244572.01</v>
      </c>
      <c r="G143" s="58" t="n">
        <f aca="false">SUM(G144:G145)</f>
        <v>0</v>
      </c>
      <c r="H143" s="58" t="n">
        <f aca="false">SUM(H144:H145)</f>
        <v>0</v>
      </c>
      <c r="I143" s="81" t="n">
        <f aca="false">SUM(I144:I145)</f>
        <v>0</v>
      </c>
      <c r="J143" s="61" t="n">
        <f aca="false">SUM(J144:J145)</f>
        <v>0</v>
      </c>
      <c r="K143" s="61" t="n">
        <f aca="false">SUM(K144:K145)</f>
        <v>0</v>
      </c>
      <c r="L143" s="61" t="n">
        <f aca="false">SUM(L144:L145)</f>
        <v>0</v>
      </c>
    </row>
    <row r="144" customFormat="false" ht="52.5" hidden="false" customHeight="false" outlineLevel="0" collapsed="false">
      <c r="A144" s="47" t="n">
        <v>1</v>
      </c>
      <c r="B144" s="46" t="s">
        <v>208</v>
      </c>
      <c r="C144" s="47" t="s">
        <v>209</v>
      </c>
      <c r="D144" s="52" t="n">
        <f aca="false">E144+F144</f>
        <v>56183998.24</v>
      </c>
      <c r="E144" s="52"/>
      <c r="F144" s="52" t="n">
        <v>56183998.24</v>
      </c>
      <c r="G144" s="52"/>
      <c r="H144" s="52"/>
      <c r="I144" s="53"/>
      <c r="J144" s="54"/>
      <c r="K144" s="54"/>
      <c r="L144" s="54"/>
    </row>
    <row r="145" customFormat="false" ht="78.75" hidden="false" customHeight="false" outlineLevel="0" collapsed="false">
      <c r="A145" s="47" t="n">
        <v>2</v>
      </c>
      <c r="B145" s="46" t="s">
        <v>210</v>
      </c>
      <c r="C145" s="47" t="s">
        <v>211</v>
      </c>
      <c r="D145" s="52" t="n">
        <f aca="false">E145+F145</f>
        <v>67060573.77</v>
      </c>
      <c r="E145" s="52"/>
      <c r="F145" s="52" t="n">
        <v>67060573.77</v>
      </c>
      <c r="G145" s="52"/>
      <c r="H145" s="52"/>
      <c r="I145" s="53"/>
      <c r="J145" s="54"/>
      <c r="K145" s="54"/>
      <c r="L145" s="54"/>
    </row>
    <row r="146" s="35" customFormat="true" ht="44.85" hidden="false" customHeight="true" outlineLevel="0" collapsed="false">
      <c r="A146" s="31" t="n">
        <f aca="false">A147</f>
        <v>9</v>
      </c>
      <c r="B146" s="31" t="s">
        <v>212</v>
      </c>
      <c r="C146" s="31"/>
      <c r="D146" s="82" t="n">
        <f aca="false">D147</f>
        <v>1008429792.75</v>
      </c>
      <c r="E146" s="82" t="n">
        <f aca="false">E147</f>
        <v>0</v>
      </c>
      <c r="F146" s="82" t="n">
        <f aca="false">F147</f>
        <v>1008429792.75</v>
      </c>
      <c r="G146" s="82" t="n">
        <f aca="false">G147</f>
        <v>373489984</v>
      </c>
      <c r="H146" s="82" t="n">
        <f aca="false">H147</f>
        <v>0</v>
      </c>
      <c r="I146" s="83" t="n">
        <f aca="false">I147</f>
        <v>373489984</v>
      </c>
      <c r="J146" s="84" t="n">
        <f aca="false">J147</f>
        <v>327361984</v>
      </c>
      <c r="K146" s="84" t="n">
        <f aca="false">K147</f>
        <v>0</v>
      </c>
      <c r="L146" s="84" t="n">
        <f aca="false">L147</f>
        <v>327361984</v>
      </c>
    </row>
    <row r="147" s="35" customFormat="true" ht="25.5" hidden="false" customHeight="false" outlineLevel="0" collapsed="false">
      <c r="A147" s="26" t="n">
        <f aca="false">A148</f>
        <v>9</v>
      </c>
      <c r="B147" s="26" t="s">
        <v>12</v>
      </c>
      <c r="C147" s="26"/>
      <c r="D147" s="36" t="n">
        <f aca="false">D148</f>
        <v>1008429792.75</v>
      </c>
      <c r="E147" s="36" t="n">
        <f aca="false">E148</f>
        <v>0</v>
      </c>
      <c r="F147" s="36" t="n">
        <f aca="false">F148</f>
        <v>1008429792.75</v>
      </c>
      <c r="G147" s="36" t="n">
        <f aca="false">G148</f>
        <v>373489984</v>
      </c>
      <c r="H147" s="36" t="n">
        <f aca="false">H148</f>
        <v>0</v>
      </c>
      <c r="I147" s="37" t="n">
        <f aca="false">I148</f>
        <v>373489984</v>
      </c>
      <c r="J147" s="38" t="n">
        <f aca="false">J148</f>
        <v>327361984</v>
      </c>
      <c r="K147" s="38" t="n">
        <f aca="false">K148</f>
        <v>0</v>
      </c>
      <c r="L147" s="38" t="n">
        <f aca="false">L148</f>
        <v>327361984</v>
      </c>
    </row>
    <row r="148" customFormat="false" ht="25.5" hidden="false" customHeight="false" outlineLevel="0" collapsed="false">
      <c r="A148" s="25" t="n">
        <f aca="false">A149+A152+A158</f>
        <v>9</v>
      </c>
      <c r="B148" s="60" t="s">
        <v>18</v>
      </c>
      <c r="C148" s="25"/>
      <c r="D148" s="40" t="n">
        <f aca="false">D152+D158+D149</f>
        <v>1008429792.75</v>
      </c>
      <c r="E148" s="40" t="n">
        <f aca="false">E152+E158+E149</f>
        <v>0</v>
      </c>
      <c r="F148" s="40" t="n">
        <f aca="false">F152+F158+F149</f>
        <v>1008429792.75</v>
      </c>
      <c r="G148" s="40" t="n">
        <f aca="false">G152+G158+G149</f>
        <v>373489984</v>
      </c>
      <c r="H148" s="40" t="n">
        <f aca="false">H152+H158+H149</f>
        <v>0</v>
      </c>
      <c r="I148" s="41" t="n">
        <f aca="false">I152+I158+I149</f>
        <v>373489984</v>
      </c>
      <c r="J148" s="42" t="n">
        <f aca="false">J152+J158+J149</f>
        <v>327361984</v>
      </c>
      <c r="K148" s="42" t="n">
        <f aca="false">K152+K158+K149</f>
        <v>0</v>
      </c>
      <c r="L148" s="42" t="n">
        <f aca="false">L152+L158+L149</f>
        <v>327361984</v>
      </c>
    </row>
    <row r="149" s="62" customFormat="true" ht="25.5" hidden="false" customHeight="false" outlineLevel="0" collapsed="false">
      <c r="A149" s="86" t="n">
        <v>2</v>
      </c>
      <c r="B149" s="44" t="s">
        <v>213</v>
      </c>
      <c r="C149" s="44"/>
      <c r="D149" s="58" t="n">
        <f aca="false">SUM(D150:D151)</f>
        <v>251310332</v>
      </c>
      <c r="E149" s="58" t="n">
        <f aca="false">SUM(E150:E151)</f>
        <v>0</v>
      </c>
      <c r="F149" s="58" t="n">
        <f aca="false">SUM(F150:F151)</f>
        <v>251310332</v>
      </c>
      <c r="G149" s="58" t="n">
        <f aca="false">SUM(G150:G151)</f>
        <v>373489984</v>
      </c>
      <c r="H149" s="58" t="n">
        <f aca="false">SUM(H150:H151)</f>
        <v>0</v>
      </c>
      <c r="I149" s="81" t="n">
        <f aca="false">SUM(I150:I151)</f>
        <v>373489984</v>
      </c>
      <c r="J149" s="61" t="n">
        <f aca="false">SUM(J150:J151)</f>
        <v>327361984</v>
      </c>
      <c r="K149" s="61" t="n">
        <f aca="false">SUM(K150:K151)</f>
        <v>0</v>
      </c>
      <c r="L149" s="61" t="n">
        <f aca="false">SUM(L150:L151)</f>
        <v>327361984</v>
      </c>
    </row>
    <row r="150" customFormat="false" ht="78.75" hidden="false" customHeight="false" outlineLevel="0" collapsed="false">
      <c r="A150" s="47" t="n">
        <v>1</v>
      </c>
      <c r="B150" s="46" t="s">
        <v>214</v>
      </c>
      <c r="C150" s="47" t="s">
        <v>215</v>
      </c>
      <c r="D150" s="52" t="n">
        <f aca="false">E150+F150</f>
        <v>75090432</v>
      </c>
      <c r="E150" s="52"/>
      <c r="F150" s="52" t="n">
        <v>75090432</v>
      </c>
      <c r="G150" s="52" t="n">
        <f aca="false">H150+I150</f>
        <v>29761984</v>
      </c>
      <c r="H150" s="52"/>
      <c r="I150" s="53" t="n">
        <v>29761984</v>
      </c>
      <c r="J150" s="54" t="n">
        <f aca="false">K150+L150</f>
        <v>29761984</v>
      </c>
      <c r="K150" s="54"/>
      <c r="L150" s="54" t="n">
        <v>29761984</v>
      </c>
    </row>
    <row r="151" customFormat="false" ht="78.75" hidden="false" customHeight="false" outlineLevel="0" collapsed="false">
      <c r="A151" s="47" t="n">
        <v>2</v>
      </c>
      <c r="B151" s="46" t="s">
        <v>216</v>
      </c>
      <c r="C151" s="47" t="s">
        <v>217</v>
      </c>
      <c r="D151" s="52" t="n">
        <f aca="false">E151+F151</f>
        <v>176219900</v>
      </c>
      <c r="E151" s="52"/>
      <c r="F151" s="52" t="n">
        <v>176219900</v>
      </c>
      <c r="G151" s="52" t="n">
        <f aca="false">H151+I151</f>
        <v>343728000</v>
      </c>
      <c r="H151" s="52"/>
      <c r="I151" s="53" t="n">
        <v>343728000</v>
      </c>
      <c r="J151" s="54" t="n">
        <f aca="false">K151+L151</f>
        <v>297600000</v>
      </c>
      <c r="K151" s="54"/>
      <c r="L151" s="54" t="n">
        <v>297600000</v>
      </c>
    </row>
    <row r="152" s="62" customFormat="true" ht="25.5" hidden="false" customHeight="false" outlineLevel="0" collapsed="false">
      <c r="A152" s="86" t="n">
        <v>5</v>
      </c>
      <c r="B152" s="44" t="s">
        <v>218</v>
      </c>
      <c r="C152" s="44"/>
      <c r="D152" s="58" t="n">
        <f aca="false">SUM(D153:D157)</f>
        <v>391617695.75</v>
      </c>
      <c r="E152" s="58" t="n">
        <f aca="false">SUM(E153:E157)</f>
        <v>0</v>
      </c>
      <c r="F152" s="58" t="n">
        <f aca="false">SUM(F153:F157)</f>
        <v>391617695.75</v>
      </c>
      <c r="G152" s="58" t="n">
        <f aca="false">SUM(G153:G157)</f>
        <v>0</v>
      </c>
      <c r="H152" s="58" t="n">
        <f aca="false">SUM(H153:H157)</f>
        <v>0</v>
      </c>
      <c r="I152" s="81" t="n">
        <f aca="false">SUM(I153:I157)</f>
        <v>0</v>
      </c>
      <c r="J152" s="61" t="n">
        <f aca="false">SUM(J153:J157)</f>
        <v>0</v>
      </c>
      <c r="K152" s="61" t="n">
        <f aca="false">SUM(K153:K157)</f>
        <v>0</v>
      </c>
      <c r="L152" s="61" t="n">
        <f aca="false">SUM(L153:L157)</f>
        <v>0</v>
      </c>
    </row>
    <row r="153" customFormat="false" ht="105" hidden="false" customHeight="false" outlineLevel="0" collapsed="false">
      <c r="A153" s="47" t="n">
        <v>1</v>
      </c>
      <c r="B153" s="46" t="s">
        <v>219</v>
      </c>
      <c r="C153" s="47" t="s">
        <v>220</v>
      </c>
      <c r="D153" s="52" t="n">
        <f aca="false">E153+F153</f>
        <v>38477740</v>
      </c>
      <c r="E153" s="52"/>
      <c r="F153" s="52" t="n">
        <v>38477740</v>
      </c>
      <c r="G153" s="52"/>
      <c r="H153" s="52"/>
      <c r="I153" s="53"/>
      <c r="J153" s="54"/>
      <c r="K153" s="54"/>
      <c r="L153" s="54"/>
    </row>
    <row r="154" customFormat="false" ht="157.5" hidden="false" customHeight="false" outlineLevel="0" collapsed="false">
      <c r="A154" s="47" t="n">
        <v>2</v>
      </c>
      <c r="B154" s="46" t="s">
        <v>221</v>
      </c>
      <c r="C154" s="47" t="s">
        <v>222</v>
      </c>
      <c r="D154" s="52" t="n">
        <f aca="false">E154+F154</f>
        <v>93721557.84</v>
      </c>
      <c r="E154" s="52"/>
      <c r="F154" s="52" t="n">
        <v>93721557.84</v>
      </c>
      <c r="G154" s="52"/>
      <c r="H154" s="52"/>
      <c r="I154" s="53"/>
      <c r="J154" s="54"/>
      <c r="K154" s="54"/>
      <c r="L154" s="54"/>
    </row>
    <row r="155" customFormat="false" ht="157.5" hidden="false" customHeight="false" outlineLevel="0" collapsed="false">
      <c r="A155" s="47" t="n">
        <v>3</v>
      </c>
      <c r="B155" s="46" t="s">
        <v>223</v>
      </c>
      <c r="C155" s="47" t="s">
        <v>224</v>
      </c>
      <c r="D155" s="52" t="n">
        <f aca="false">E155+F155</f>
        <v>59682885</v>
      </c>
      <c r="E155" s="52"/>
      <c r="F155" s="48" t="n">
        <v>59682885</v>
      </c>
      <c r="G155" s="52"/>
      <c r="H155" s="52"/>
      <c r="I155" s="53"/>
      <c r="J155" s="54"/>
      <c r="K155" s="54"/>
      <c r="L155" s="54"/>
    </row>
    <row r="156" customFormat="false" ht="131.25" hidden="false" customHeight="false" outlineLevel="0" collapsed="false">
      <c r="A156" s="47" t="n">
        <v>4</v>
      </c>
      <c r="B156" s="46" t="s">
        <v>225</v>
      </c>
      <c r="C156" s="47" t="s">
        <v>226</v>
      </c>
      <c r="D156" s="52" t="n">
        <f aca="false">E156+F156</f>
        <v>56013538.91</v>
      </c>
      <c r="E156" s="52"/>
      <c r="F156" s="52" t="n">
        <v>56013538.91</v>
      </c>
      <c r="G156" s="52"/>
      <c r="H156" s="52"/>
      <c r="I156" s="53"/>
      <c r="J156" s="54"/>
      <c r="K156" s="54"/>
      <c r="L156" s="54"/>
    </row>
    <row r="157" customFormat="false" ht="26.25" hidden="false" customHeight="false" outlineLevel="0" collapsed="false">
      <c r="A157" s="47" t="n">
        <v>5</v>
      </c>
      <c r="B157" s="46" t="s">
        <v>227</v>
      </c>
      <c r="C157" s="47" t="s">
        <v>228</v>
      </c>
      <c r="D157" s="52" t="n">
        <f aca="false">E157+F157</f>
        <v>143721974</v>
      </c>
      <c r="E157" s="52"/>
      <c r="F157" s="48" t="n">
        <v>143721974</v>
      </c>
      <c r="G157" s="52"/>
      <c r="H157" s="52"/>
      <c r="I157" s="53"/>
      <c r="J157" s="54"/>
      <c r="K157" s="54"/>
      <c r="L157" s="54"/>
    </row>
    <row r="158" s="62" customFormat="true" ht="25.5" hidden="false" customHeight="false" outlineLevel="0" collapsed="false">
      <c r="A158" s="86" t="n">
        <v>2</v>
      </c>
      <c r="B158" s="44" t="s">
        <v>19</v>
      </c>
      <c r="C158" s="44"/>
      <c r="D158" s="58" t="n">
        <f aca="false">SUM(D159:D160)</f>
        <v>365501765</v>
      </c>
      <c r="E158" s="58" t="n">
        <f aca="false">SUM(E159:E160)</f>
        <v>0</v>
      </c>
      <c r="F158" s="58" t="n">
        <f aca="false">SUM(F159:F160)</f>
        <v>365501765</v>
      </c>
      <c r="G158" s="58" t="n">
        <f aca="false">SUM(G159:G160)</f>
        <v>0</v>
      </c>
      <c r="H158" s="58" t="n">
        <f aca="false">SUM(H159:H160)</f>
        <v>0</v>
      </c>
      <c r="I158" s="81" t="n">
        <f aca="false">SUM(I159:I160)</f>
        <v>0</v>
      </c>
      <c r="J158" s="61" t="n">
        <f aca="false">SUM(J159:J160)</f>
        <v>0</v>
      </c>
      <c r="K158" s="61" t="n">
        <f aca="false">SUM(K159:K160)</f>
        <v>0</v>
      </c>
      <c r="L158" s="61" t="n">
        <f aca="false">SUM(L159:L160)</f>
        <v>0</v>
      </c>
    </row>
    <row r="159" customFormat="false" ht="52.5" hidden="false" customHeight="false" outlineLevel="0" collapsed="false">
      <c r="A159" s="47" t="n">
        <v>1</v>
      </c>
      <c r="B159" s="46" t="s">
        <v>229</v>
      </c>
      <c r="C159" s="47" t="s">
        <v>230</v>
      </c>
      <c r="D159" s="52" t="n">
        <f aca="false">E159+F159</f>
        <v>200163610</v>
      </c>
      <c r="E159" s="52"/>
      <c r="F159" s="52" t="n">
        <v>200163610</v>
      </c>
      <c r="G159" s="52"/>
      <c r="H159" s="52"/>
      <c r="I159" s="53"/>
      <c r="J159" s="54"/>
      <c r="K159" s="54"/>
      <c r="L159" s="54"/>
    </row>
    <row r="160" customFormat="false" ht="52.5" hidden="false" customHeight="false" outlineLevel="0" collapsed="false">
      <c r="A160" s="47" t="n">
        <v>2</v>
      </c>
      <c r="B160" s="46" t="s">
        <v>231</v>
      </c>
      <c r="C160" s="47" t="s">
        <v>232</v>
      </c>
      <c r="D160" s="52" t="n">
        <f aca="false">E160+F160</f>
        <v>165338155</v>
      </c>
      <c r="E160" s="52"/>
      <c r="F160" s="52" t="n">
        <v>165338155</v>
      </c>
      <c r="G160" s="52"/>
      <c r="H160" s="52"/>
      <c r="I160" s="53"/>
      <c r="J160" s="54"/>
      <c r="K160" s="54"/>
      <c r="L160" s="54"/>
    </row>
    <row r="161" s="35" customFormat="true" ht="51" hidden="false" customHeight="false" outlineLevel="0" collapsed="false">
      <c r="A161" s="31" t="n">
        <f aca="false">A162+A169</f>
        <v>9</v>
      </c>
      <c r="B161" s="31" t="s">
        <v>233</v>
      </c>
      <c r="C161" s="31"/>
      <c r="D161" s="82" t="n">
        <f aca="false">D162+D169</f>
        <v>459018010.9</v>
      </c>
      <c r="E161" s="82" t="n">
        <f aca="false">E162+E169</f>
        <v>175433300</v>
      </c>
      <c r="F161" s="82" t="n">
        <f aca="false">F162+F169</f>
        <v>283584710.9</v>
      </c>
      <c r="G161" s="82" t="n">
        <f aca="false">G162+G169</f>
        <v>551146192.08</v>
      </c>
      <c r="H161" s="82" t="n">
        <f aca="false">H162+H169</f>
        <v>0</v>
      </c>
      <c r="I161" s="83" t="n">
        <f aca="false">I162+I169</f>
        <v>551146192.08</v>
      </c>
      <c r="J161" s="84" t="n">
        <f aca="false">J162+J169</f>
        <v>619910846.4</v>
      </c>
      <c r="K161" s="84" t="n">
        <f aca="false">K162+K169</f>
        <v>0</v>
      </c>
      <c r="L161" s="84" t="n">
        <f aca="false">L162+L169</f>
        <v>619910846.4</v>
      </c>
    </row>
    <row r="162" s="35" customFormat="true" ht="25.5" hidden="false" customHeight="false" outlineLevel="0" collapsed="false">
      <c r="A162" s="26" t="n">
        <f aca="false">A164</f>
        <v>4</v>
      </c>
      <c r="B162" s="26" t="s">
        <v>12</v>
      </c>
      <c r="C162" s="26"/>
      <c r="D162" s="36" t="n">
        <f aca="false">D163</f>
        <v>421358560.9</v>
      </c>
      <c r="E162" s="36" t="n">
        <f aca="false">E163</f>
        <v>175433300</v>
      </c>
      <c r="F162" s="36" t="n">
        <f aca="false">F163</f>
        <v>245925260.9</v>
      </c>
      <c r="G162" s="36" t="n">
        <f aca="false">G163</f>
        <v>0</v>
      </c>
      <c r="H162" s="36" t="n">
        <f aca="false">H163</f>
        <v>0</v>
      </c>
      <c r="I162" s="36" t="n">
        <f aca="false">I163</f>
        <v>0</v>
      </c>
      <c r="J162" s="36" t="n">
        <f aca="false">J163</f>
        <v>0</v>
      </c>
      <c r="K162" s="36" t="n">
        <f aca="false">K163</f>
        <v>0</v>
      </c>
      <c r="L162" s="36" t="n">
        <f aca="false">L163</f>
        <v>0</v>
      </c>
    </row>
    <row r="163" customFormat="false" ht="25.5" hidden="false" customHeight="false" outlineLevel="0" collapsed="false">
      <c r="A163" s="25" t="n">
        <f aca="false">A164</f>
        <v>4</v>
      </c>
      <c r="B163" s="60" t="s">
        <v>18</v>
      </c>
      <c r="C163" s="25"/>
      <c r="D163" s="40" t="n">
        <f aca="false">D164</f>
        <v>421358560.9</v>
      </c>
      <c r="E163" s="40" t="n">
        <f aca="false">E164</f>
        <v>175433300</v>
      </c>
      <c r="F163" s="40" t="n">
        <f aca="false">F164</f>
        <v>245925260.9</v>
      </c>
      <c r="G163" s="40" t="n">
        <f aca="false">G164</f>
        <v>0</v>
      </c>
      <c r="H163" s="40" t="n">
        <f aca="false">H164</f>
        <v>0</v>
      </c>
      <c r="I163" s="41" t="n">
        <f aca="false">I164</f>
        <v>0</v>
      </c>
      <c r="J163" s="42" t="n">
        <f aca="false">J164</f>
        <v>0</v>
      </c>
      <c r="K163" s="42" t="n">
        <f aca="false">K164</f>
        <v>0</v>
      </c>
      <c r="L163" s="42" t="n">
        <f aca="false">L164</f>
        <v>0</v>
      </c>
    </row>
    <row r="164" s="43" customFormat="true" ht="26.25" hidden="false" customHeight="false" outlineLevel="0" collapsed="false">
      <c r="A164" s="44" t="n">
        <v>4</v>
      </c>
      <c r="B164" s="44" t="s">
        <v>19</v>
      </c>
      <c r="C164" s="44"/>
      <c r="D164" s="58" t="n">
        <f aca="false">SUM(D165:D168)</f>
        <v>421358560.9</v>
      </c>
      <c r="E164" s="58" t="n">
        <f aca="false">SUM(E165:E168)</f>
        <v>175433300</v>
      </c>
      <c r="F164" s="58" t="n">
        <f aca="false">SUM(F165:F168)</f>
        <v>245925260.9</v>
      </c>
      <c r="G164" s="58" t="n">
        <f aca="false">SUM(G165:G168)</f>
        <v>0</v>
      </c>
      <c r="H164" s="58" t="n">
        <f aca="false">SUM(H165:H168)</f>
        <v>0</v>
      </c>
      <c r="I164" s="81" t="n">
        <f aca="false">SUM(I165:I168)</f>
        <v>0</v>
      </c>
      <c r="J164" s="61" t="n">
        <f aca="false">SUM(J165:J168)</f>
        <v>0</v>
      </c>
      <c r="K164" s="61" t="n">
        <f aca="false">SUM(K165:K168)</f>
        <v>0</v>
      </c>
      <c r="L164" s="61" t="n">
        <f aca="false">SUM(L165:L168)</f>
        <v>0</v>
      </c>
      <c r="HV164" s="62"/>
    </row>
    <row r="165" customFormat="false" ht="52.5" hidden="false" customHeight="false" outlineLevel="0" collapsed="false">
      <c r="A165" s="47" t="n">
        <v>1</v>
      </c>
      <c r="B165" s="46" t="s">
        <v>234</v>
      </c>
      <c r="C165" s="47" t="s">
        <v>235</v>
      </c>
      <c r="D165" s="52" t="n">
        <f aca="false">E165+F165</f>
        <v>36982255.9</v>
      </c>
      <c r="E165" s="52"/>
      <c r="F165" s="52" t="n">
        <v>36982255.9</v>
      </c>
      <c r="G165" s="52"/>
      <c r="H165" s="52"/>
      <c r="I165" s="53"/>
      <c r="J165" s="54"/>
      <c r="K165" s="54"/>
      <c r="L165" s="54"/>
    </row>
    <row r="166" customFormat="false" ht="105" hidden="false" customHeight="false" outlineLevel="0" collapsed="false">
      <c r="A166" s="47" t="n">
        <v>2</v>
      </c>
      <c r="B166" s="46" t="s">
        <v>236</v>
      </c>
      <c r="C166" s="47" t="s">
        <v>237</v>
      </c>
      <c r="D166" s="52" t="n">
        <f aca="false">E166+F166</f>
        <v>24718085</v>
      </c>
      <c r="E166" s="52"/>
      <c r="F166" s="52" t="n">
        <v>24718085</v>
      </c>
      <c r="G166" s="52"/>
      <c r="H166" s="52"/>
      <c r="I166" s="53"/>
      <c r="J166" s="54"/>
      <c r="K166" s="54"/>
      <c r="L166" s="54"/>
    </row>
    <row r="167" customFormat="false" ht="78.75" hidden="false" customHeight="false" outlineLevel="0" collapsed="false">
      <c r="A167" s="47" t="n">
        <v>3</v>
      </c>
      <c r="B167" s="46" t="s">
        <v>238</v>
      </c>
      <c r="C167" s="47" t="s">
        <v>239</v>
      </c>
      <c r="D167" s="52" t="n">
        <f aca="false">E167+F167</f>
        <v>241031490</v>
      </c>
      <c r="E167" s="52" t="n">
        <v>78633300</v>
      </c>
      <c r="F167" s="52" t="n">
        <v>162398190</v>
      </c>
      <c r="G167" s="52"/>
      <c r="H167" s="52"/>
      <c r="I167" s="53"/>
      <c r="J167" s="54"/>
      <c r="K167" s="54"/>
      <c r="L167" s="54"/>
    </row>
    <row r="168" customFormat="false" ht="44" hidden="false" customHeight="false" outlineLevel="0" collapsed="false">
      <c r="A168" s="47" t="n">
        <v>4</v>
      </c>
      <c r="B168" s="46" t="s">
        <v>240</v>
      </c>
      <c r="C168" s="47" t="s">
        <v>241</v>
      </c>
      <c r="D168" s="52" t="n">
        <f aca="false">E168+F168</f>
        <v>118626730</v>
      </c>
      <c r="E168" s="52" t="n">
        <v>96800000</v>
      </c>
      <c r="F168" s="52" t="n">
        <v>21826730</v>
      </c>
      <c r="G168" s="52"/>
      <c r="H168" s="52"/>
      <c r="I168" s="53"/>
      <c r="J168" s="54"/>
      <c r="K168" s="54"/>
      <c r="L168" s="54"/>
    </row>
    <row r="169" s="90" customFormat="true" ht="25.5" hidden="false" customHeight="false" outlineLevel="0" collapsed="false">
      <c r="A169" s="28" t="n">
        <f aca="false">A171</f>
        <v>5</v>
      </c>
      <c r="B169" s="28" t="s">
        <v>13</v>
      </c>
      <c r="C169" s="28"/>
      <c r="D169" s="87" t="n">
        <f aca="false">D170</f>
        <v>37659450</v>
      </c>
      <c r="E169" s="87" t="n">
        <f aca="false">E170</f>
        <v>0</v>
      </c>
      <c r="F169" s="87" t="n">
        <f aca="false">F170</f>
        <v>37659450</v>
      </c>
      <c r="G169" s="87" t="n">
        <f aca="false">G170</f>
        <v>551146192.08</v>
      </c>
      <c r="H169" s="87" t="n">
        <f aca="false">H170</f>
        <v>0</v>
      </c>
      <c r="I169" s="88" t="n">
        <f aca="false">I170</f>
        <v>551146192.08</v>
      </c>
      <c r="J169" s="89" t="n">
        <f aca="false">J170</f>
        <v>619910846.4</v>
      </c>
      <c r="K169" s="89" t="n">
        <f aca="false">K170</f>
        <v>0</v>
      </c>
      <c r="L169" s="89" t="n">
        <f aca="false">L170</f>
        <v>619910846.4</v>
      </c>
    </row>
    <row r="170" customFormat="false" ht="25.5" hidden="false" customHeight="false" outlineLevel="0" collapsed="false">
      <c r="A170" s="25" t="n">
        <f aca="false">A171</f>
        <v>5</v>
      </c>
      <c r="B170" s="60" t="s">
        <v>18</v>
      </c>
      <c r="C170" s="25"/>
      <c r="D170" s="40" t="n">
        <f aca="false">D171</f>
        <v>37659450</v>
      </c>
      <c r="E170" s="40" t="n">
        <f aca="false">E171</f>
        <v>0</v>
      </c>
      <c r="F170" s="40" t="n">
        <f aca="false">F171</f>
        <v>37659450</v>
      </c>
      <c r="G170" s="40" t="n">
        <f aca="false">G171</f>
        <v>551146192.08</v>
      </c>
      <c r="H170" s="40" t="n">
        <f aca="false">H171</f>
        <v>0</v>
      </c>
      <c r="I170" s="41" t="n">
        <f aca="false">I171</f>
        <v>551146192.08</v>
      </c>
      <c r="J170" s="42" t="n">
        <f aca="false">J171</f>
        <v>619910846.4</v>
      </c>
      <c r="K170" s="42" t="n">
        <f aca="false">K171</f>
        <v>0</v>
      </c>
      <c r="L170" s="42" t="n">
        <f aca="false">L171</f>
        <v>619910846.4</v>
      </c>
    </row>
    <row r="171" s="43" customFormat="true" ht="51" hidden="false" customHeight="false" outlineLevel="0" collapsed="false">
      <c r="A171" s="44" t="n">
        <v>5</v>
      </c>
      <c r="B171" s="44" t="s">
        <v>42</v>
      </c>
      <c r="C171" s="44"/>
      <c r="D171" s="58" t="n">
        <f aca="false">SUM(D172:D176)</f>
        <v>37659450</v>
      </c>
      <c r="E171" s="58" t="n">
        <f aca="false">SUM(E172:E176)</f>
        <v>0</v>
      </c>
      <c r="F171" s="58" t="n">
        <f aca="false">SUM(F172:F176)</f>
        <v>37659450</v>
      </c>
      <c r="G171" s="58" t="n">
        <f aca="false">SUM(G172:G176)</f>
        <v>551146192.08</v>
      </c>
      <c r="H171" s="58" t="n">
        <f aca="false">SUM(H172:H176)</f>
        <v>0</v>
      </c>
      <c r="I171" s="81" t="n">
        <f aca="false">SUM(I172:I176)</f>
        <v>551146192.08</v>
      </c>
      <c r="J171" s="61" t="n">
        <f aca="false">SUM(J172:J176)</f>
        <v>619910846.4</v>
      </c>
      <c r="K171" s="61" t="n">
        <f aca="false">SUM(K172:K176)</f>
        <v>0</v>
      </c>
      <c r="L171" s="61" t="n">
        <f aca="false">SUM(L172:L176)</f>
        <v>619910846.4</v>
      </c>
    </row>
    <row r="172" customFormat="false" ht="111.95" hidden="false" customHeight="true" outlineLevel="0" collapsed="false">
      <c r="A172" s="47" t="n">
        <v>1</v>
      </c>
      <c r="B172" s="46" t="s">
        <v>242</v>
      </c>
      <c r="C172" s="47" t="s">
        <v>243</v>
      </c>
      <c r="D172" s="52" t="n">
        <f aca="false">E172+F172</f>
        <v>15353150</v>
      </c>
      <c r="E172" s="52"/>
      <c r="F172" s="52" t="n">
        <v>15353150</v>
      </c>
      <c r="G172" s="52" t="n">
        <f aca="false">H172+I172</f>
        <v>16632580</v>
      </c>
      <c r="H172" s="52"/>
      <c r="I172" s="53" t="n">
        <v>16632580</v>
      </c>
      <c r="J172" s="54"/>
      <c r="K172" s="54"/>
      <c r="L172" s="54"/>
    </row>
    <row r="173" customFormat="false" ht="95.85" hidden="false" customHeight="true" outlineLevel="0" collapsed="false">
      <c r="A173" s="47" t="n">
        <v>2</v>
      </c>
      <c r="B173" s="46" t="s">
        <v>244</v>
      </c>
      <c r="C173" s="47" t="s">
        <v>245</v>
      </c>
      <c r="D173" s="52" t="n">
        <f aca="false">E173+F173</f>
        <v>22306300</v>
      </c>
      <c r="E173" s="52"/>
      <c r="F173" s="52" t="n">
        <v>22306300</v>
      </c>
      <c r="G173" s="52" t="n">
        <f aca="false">H173+I173</f>
        <v>25094400</v>
      </c>
      <c r="H173" s="52"/>
      <c r="I173" s="53" t="n">
        <v>25094400</v>
      </c>
      <c r="J173" s="54"/>
      <c r="K173" s="54"/>
      <c r="L173" s="54"/>
    </row>
    <row r="174" customFormat="false" ht="73.35" hidden="false" customHeight="true" outlineLevel="0" collapsed="false">
      <c r="A174" s="47" t="n">
        <v>3</v>
      </c>
      <c r="B174" s="46" t="s">
        <v>246</v>
      </c>
      <c r="C174" s="47" t="s">
        <v>247</v>
      </c>
      <c r="D174" s="52"/>
      <c r="E174" s="52"/>
      <c r="F174" s="52"/>
      <c r="G174" s="52" t="n">
        <f aca="false">H174+I174</f>
        <v>454149212.08</v>
      </c>
      <c r="H174" s="52"/>
      <c r="I174" s="53" t="n">
        <v>454149212.08</v>
      </c>
      <c r="J174" s="54" t="n">
        <f aca="false">K174+L174</f>
        <v>567880846.4</v>
      </c>
      <c r="K174" s="54"/>
      <c r="L174" s="54" t="n">
        <v>567880846.4</v>
      </c>
    </row>
    <row r="175" customFormat="false" ht="158.2" hidden="false" customHeight="false" outlineLevel="0" collapsed="false">
      <c r="A175" s="47" t="n">
        <v>4</v>
      </c>
      <c r="B175" s="46" t="s">
        <v>248</v>
      </c>
      <c r="C175" s="47" t="s">
        <v>249</v>
      </c>
      <c r="D175" s="52"/>
      <c r="E175" s="52"/>
      <c r="F175" s="52"/>
      <c r="G175" s="52" t="n">
        <f aca="false">H175+I175</f>
        <v>22920000</v>
      </c>
      <c r="H175" s="52"/>
      <c r="I175" s="53" t="n">
        <v>22920000</v>
      </c>
      <c r="J175" s="54" t="n">
        <f aca="false">K175+L175</f>
        <v>19680000</v>
      </c>
      <c r="K175" s="54"/>
      <c r="L175" s="54" t="n">
        <v>19680000</v>
      </c>
    </row>
    <row r="176" customFormat="false" ht="68.65" hidden="false" customHeight="false" outlineLevel="0" collapsed="false">
      <c r="A176" s="47" t="n">
        <v>5</v>
      </c>
      <c r="B176" s="46" t="s">
        <v>250</v>
      </c>
      <c r="C176" s="47" t="s">
        <v>251</v>
      </c>
      <c r="D176" s="52"/>
      <c r="E176" s="52"/>
      <c r="F176" s="52"/>
      <c r="G176" s="52" t="n">
        <f aca="false">H176+I176</f>
        <v>32350000</v>
      </c>
      <c r="H176" s="52"/>
      <c r="I176" s="53" t="n">
        <v>32350000</v>
      </c>
      <c r="J176" s="54" t="n">
        <f aca="false">K176+L176</f>
        <v>32350000</v>
      </c>
      <c r="K176" s="54"/>
      <c r="L176" s="54" t="n">
        <v>32350000</v>
      </c>
    </row>
  </sheetData>
  <autoFilter ref="A7:HW176"/>
  <mergeCells count="9">
    <mergeCell ref="H1:I1"/>
    <mergeCell ref="K1:L1"/>
    <mergeCell ref="A3:L3"/>
    <mergeCell ref="A5:A6"/>
    <mergeCell ref="B5:B6"/>
    <mergeCell ref="C5:C6"/>
    <mergeCell ref="D5:F5"/>
    <mergeCell ref="G5:I5"/>
    <mergeCell ref="J5:L5"/>
  </mergeCells>
  <printOptions headings="false" gridLines="false" gridLinesSet="true" horizontalCentered="false" verticalCentered="false"/>
  <pageMargins left="0.39375" right="0.39375" top="0.729166666666667" bottom="0.551388888888889" header="0.39375" footer="0.511805555555555"/>
  <pageSetup paperSize="9" scale="3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&amp;C&amp;"Arial,Обычный"&amp;10&amp;P</oddHeader>
    <oddFooter/>
  </headerFooter>
  <rowBreaks count="4" manualBreakCount="4">
    <brk id="45" man="true" max="16383" min="0"/>
    <brk id="84" man="true" max="16383" min="0"/>
    <brk id="102" man="true" max="16383" min="0"/>
    <brk id="122" man="true" max="16383" min="0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Таблица</Template>
  <TotalTime>18</TotalTime>
  <Application>LibreOffice/6.3.5.2$Linux_X86_64 LibreOffice_project/30$Build-2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2022-08-26T14:19:00Z</dcterms:created>
  <dc:creator/>
  <dc:description/>
  <dc:language>ru-RU</dc:language>
  <cp:lastModifiedBy>ivan vich nov</cp:lastModifiedBy>
  <cp:lastPrinted>2022-09-27T09:10:22Z</cp:lastPrinted>
  <dcterms:modified xsi:type="dcterms:W3CDTF">2022-10-05T10:31:57Z</dcterms:modified>
  <cp:revision>40</cp:revision>
  <dc:subject/>
  <dc:title>Таблица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KSOProductBuildVer">
    <vt:lpwstr>1049-11.1.0.10702</vt:lpwstr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