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(диск Х) Антонова\БЮДЖЕТ КРАЕВОЙ\БЮДЖЕТ 2021\Исполнение КБ 2021 год\Исполнение за 2021 год\1. Заключение КСП на отчет об исп. КБ за 2021 год\"/>
    </mc:Choice>
  </mc:AlternateContent>
  <bookViews>
    <workbookView xWindow="0" yWindow="0" windowWidth="20730" windowHeight="11760" activeTab="1"/>
  </bookViews>
  <sheets>
    <sheet name="Приложение 1" sheetId="5" r:id="rId1"/>
    <sheet name="Приложение 2" sheetId="8" r:id="rId2"/>
  </sheets>
  <definedNames>
    <definedName name="_xlnm._FilterDatabase" localSheetId="1" hidden="1">'Приложение 2'!$A$9:$Y$54</definedName>
    <definedName name="_xlnm.Print_Titles" localSheetId="0">'Приложение 1'!$A:$B,'Приложение 1'!$4:$8</definedName>
    <definedName name="_xlnm.Print_Titles" localSheetId="1">'Приложение 2'!$A:$C,'Приложение 2'!$6:$9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54" i="8" l="1"/>
  <c r="Y54" i="8"/>
  <c r="AE54" i="8" s="1"/>
  <c r="AC11" i="8"/>
  <c r="AD11" i="8"/>
  <c r="AE11" i="8"/>
  <c r="AF11" i="8"/>
  <c r="AG11" i="8"/>
  <c r="AH11" i="8"/>
  <c r="AC12" i="8"/>
  <c r="AD12" i="8"/>
  <c r="AE12" i="8"/>
  <c r="AF12" i="8"/>
  <c r="AG12" i="8"/>
  <c r="AH12" i="8"/>
  <c r="AC13" i="8"/>
  <c r="AD13" i="8"/>
  <c r="AE13" i="8"/>
  <c r="AF13" i="8"/>
  <c r="AG13" i="8"/>
  <c r="AH13" i="8"/>
  <c r="AC14" i="8"/>
  <c r="AD14" i="8"/>
  <c r="AE14" i="8"/>
  <c r="AF14" i="8"/>
  <c r="AG14" i="8"/>
  <c r="AH14" i="8"/>
  <c r="AC15" i="8"/>
  <c r="AD15" i="8"/>
  <c r="AE15" i="8"/>
  <c r="AF15" i="8"/>
  <c r="AG15" i="8"/>
  <c r="AH15" i="8"/>
  <c r="AC16" i="8"/>
  <c r="AD16" i="8"/>
  <c r="AE16" i="8"/>
  <c r="AF16" i="8"/>
  <c r="AG16" i="8"/>
  <c r="AH16" i="8"/>
  <c r="AC17" i="8"/>
  <c r="AD17" i="8"/>
  <c r="AE17" i="8"/>
  <c r="AF17" i="8"/>
  <c r="AG17" i="8"/>
  <c r="AH17" i="8"/>
  <c r="AC18" i="8"/>
  <c r="AD18" i="8"/>
  <c r="AE18" i="8"/>
  <c r="AF18" i="8"/>
  <c r="AG18" i="8"/>
  <c r="AH18" i="8"/>
  <c r="AC19" i="8"/>
  <c r="AD19" i="8"/>
  <c r="AE19" i="8"/>
  <c r="AF19" i="8"/>
  <c r="AG19" i="8"/>
  <c r="AH19" i="8"/>
  <c r="AC20" i="8"/>
  <c r="AD20" i="8"/>
  <c r="AE20" i="8"/>
  <c r="AF20" i="8"/>
  <c r="AG20" i="8"/>
  <c r="AH20" i="8"/>
  <c r="AC21" i="8"/>
  <c r="AD21" i="8"/>
  <c r="AE21" i="8"/>
  <c r="AF21" i="8"/>
  <c r="AG21" i="8"/>
  <c r="AH21" i="8"/>
  <c r="AC22" i="8"/>
  <c r="AD22" i="8"/>
  <c r="AE22" i="8"/>
  <c r="AF22" i="8"/>
  <c r="AG22" i="8"/>
  <c r="AH22" i="8"/>
  <c r="AC23" i="8"/>
  <c r="AD23" i="8"/>
  <c r="AE23" i="8"/>
  <c r="AF23" i="8"/>
  <c r="AG23" i="8"/>
  <c r="AH23" i="8"/>
  <c r="AC24" i="8"/>
  <c r="AD24" i="8"/>
  <c r="AE24" i="8"/>
  <c r="AF24" i="8"/>
  <c r="AG24" i="8"/>
  <c r="AH24" i="8"/>
  <c r="AC25" i="8"/>
  <c r="AD25" i="8"/>
  <c r="AE25" i="8"/>
  <c r="AF25" i="8"/>
  <c r="AG25" i="8"/>
  <c r="AH25" i="8"/>
  <c r="AC26" i="8"/>
  <c r="AD26" i="8"/>
  <c r="AE26" i="8"/>
  <c r="AF26" i="8"/>
  <c r="AG26" i="8"/>
  <c r="AH26" i="8"/>
  <c r="AC27" i="8"/>
  <c r="AD27" i="8"/>
  <c r="AE27" i="8"/>
  <c r="AF27" i="8"/>
  <c r="AG27" i="8"/>
  <c r="AH27" i="8"/>
  <c r="AC28" i="8"/>
  <c r="AD28" i="8"/>
  <c r="AE28" i="8"/>
  <c r="AF28" i="8"/>
  <c r="AG28" i="8"/>
  <c r="AH28" i="8"/>
  <c r="AC29" i="8"/>
  <c r="AD29" i="8"/>
  <c r="AE29" i="8"/>
  <c r="AF29" i="8"/>
  <c r="AG29" i="8"/>
  <c r="AH29" i="8"/>
  <c r="AC30" i="8"/>
  <c r="AD30" i="8"/>
  <c r="AE30" i="8"/>
  <c r="AF30" i="8"/>
  <c r="AG30" i="8"/>
  <c r="AH30" i="8"/>
  <c r="AC31" i="8"/>
  <c r="AD31" i="8"/>
  <c r="AE31" i="8"/>
  <c r="AF31" i="8"/>
  <c r="AG31" i="8"/>
  <c r="AH31" i="8"/>
  <c r="AC32" i="8"/>
  <c r="AD32" i="8"/>
  <c r="AE32" i="8"/>
  <c r="AF32" i="8"/>
  <c r="AG32" i="8"/>
  <c r="AH32" i="8"/>
  <c r="AC33" i="8"/>
  <c r="AD33" i="8"/>
  <c r="AE33" i="8"/>
  <c r="AF33" i="8"/>
  <c r="AG33" i="8"/>
  <c r="AH33" i="8"/>
  <c r="AC34" i="8"/>
  <c r="AD34" i="8"/>
  <c r="AE34" i="8"/>
  <c r="AF34" i="8"/>
  <c r="AG34" i="8"/>
  <c r="AH34" i="8"/>
  <c r="AC35" i="8"/>
  <c r="AD35" i="8"/>
  <c r="AE35" i="8"/>
  <c r="AF35" i="8"/>
  <c r="AG35" i="8"/>
  <c r="AH35" i="8"/>
  <c r="AC36" i="8"/>
  <c r="AD36" i="8"/>
  <c r="AE36" i="8"/>
  <c r="AF36" i="8"/>
  <c r="AG36" i="8"/>
  <c r="AH36" i="8"/>
  <c r="AC37" i="8"/>
  <c r="AD37" i="8"/>
  <c r="AE37" i="8"/>
  <c r="AF37" i="8"/>
  <c r="AG37" i="8"/>
  <c r="AH37" i="8"/>
  <c r="AC38" i="8"/>
  <c r="AD38" i="8"/>
  <c r="AE38" i="8"/>
  <c r="AF38" i="8"/>
  <c r="AG38" i="8"/>
  <c r="AH38" i="8"/>
  <c r="AC39" i="8"/>
  <c r="AD39" i="8"/>
  <c r="AE39" i="8"/>
  <c r="AF39" i="8"/>
  <c r="AG39" i="8"/>
  <c r="AH39" i="8"/>
  <c r="AC40" i="8"/>
  <c r="AD40" i="8"/>
  <c r="AE40" i="8"/>
  <c r="AF40" i="8"/>
  <c r="AG40" i="8"/>
  <c r="AH40" i="8"/>
  <c r="AC41" i="8"/>
  <c r="AD41" i="8"/>
  <c r="AE41" i="8"/>
  <c r="AF41" i="8"/>
  <c r="AG41" i="8"/>
  <c r="AH41" i="8"/>
  <c r="AC42" i="8"/>
  <c r="AD42" i="8"/>
  <c r="AE42" i="8"/>
  <c r="AF42" i="8"/>
  <c r="AG42" i="8"/>
  <c r="AH42" i="8"/>
  <c r="AC43" i="8"/>
  <c r="AD43" i="8"/>
  <c r="AE43" i="8"/>
  <c r="AF43" i="8"/>
  <c r="AG43" i="8"/>
  <c r="AH43" i="8"/>
  <c r="AC44" i="8"/>
  <c r="AD44" i="8"/>
  <c r="AE44" i="8"/>
  <c r="AF44" i="8"/>
  <c r="AG44" i="8"/>
  <c r="AH44" i="8"/>
  <c r="AC45" i="8"/>
  <c r="AD45" i="8"/>
  <c r="AE45" i="8"/>
  <c r="AF45" i="8"/>
  <c r="AG45" i="8"/>
  <c r="AH45" i="8"/>
  <c r="AC46" i="8"/>
  <c r="AD46" i="8"/>
  <c r="AE46" i="8"/>
  <c r="AF46" i="8"/>
  <c r="AG46" i="8"/>
  <c r="AH46" i="8"/>
  <c r="AC47" i="8"/>
  <c r="AD47" i="8"/>
  <c r="AE47" i="8"/>
  <c r="AF47" i="8"/>
  <c r="AG47" i="8"/>
  <c r="AH47" i="8"/>
  <c r="AC48" i="8"/>
  <c r="AD48" i="8"/>
  <c r="AE48" i="8"/>
  <c r="AF48" i="8"/>
  <c r="AG48" i="8"/>
  <c r="AH48" i="8"/>
  <c r="AC49" i="8"/>
  <c r="AD49" i="8"/>
  <c r="AE49" i="8"/>
  <c r="AF49" i="8"/>
  <c r="AG49" i="8"/>
  <c r="AH49" i="8"/>
  <c r="AC50" i="8"/>
  <c r="AD50" i="8"/>
  <c r="AE50" i="8"/>
  <c r="AF50" i="8"/>
  <c r="AG50" i="8"/>
  <c r="AH50" i="8"/>
  <c r="AC51" i="8"/>
  <c r="AD51" i="8"/>
  <c r="AE51" i="8"/>
  <c r="AF51" i="8"/>
  <c r="AG51" i="8"/>
  <c r="AH51" i="8"/>
  <c r="AC52" i="8"/>
  <c r="AD52" i="8"/>
  <c r="AE52" i="8"/>
  <c r="AF52" i="8"/>
  <c r="AG52" i="8"/>
  <c r="AH52" i="8"/>
  <c r="AC53" i="8"/>
  <c r="AE53" i="8"/>
  <c r="AF53" i="8"/>
  <c r="AH53" i="8"/>
  <c r="AH54" i="8"/>
  <c r="AH10" i="8"/>
  <c r="AG10" i="8"/>
  <c r="AF10" i="8"/>
  <c r="AE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P54" i="8"/>
  <c r="P10" i="8"/>
  <c r="AD10" i="8"/>
  <c r="AC10" i="8"/>
  <c r="AB9" i="5"/>
  <c r="W54" i="8"/>
  <c r="U54" i="8"/>
  <c r="S54" i="8"/>
  <c r="Q54" i="8"/>
  <c r="R54" i="8" s="1"/>
  <c r="O54" i="8"/>
  <c r="M54" i="8"/>
  <c r="N54" i="8" s="1"/>
  <c r="I54" i="8"/>
  <c r="L54" i="8" s="1"/>
  <c r="G54" i="8"/>
  <c r="E54" i="8"/>
  <c r="D54" i="8"/>
  <c r="X53" i="8"/>
  <c r="V53" i="8"/>
  <c r="T53" i="8"/>
  <c r="R53" i="8"/>
  <c r="N53" i="8"/>
  <c r="X52" i="8"/>
  <c r="V52" i="8"/>
  <c r="T52" i="8"/>
  <c r="R52" i="8"/>
  <c r="N52" i="8"/>
  <c r="L52" i="8"/>
  <c r="J52" i="8"/>
  <c r="H52" i="8"/>
  <c r="F52" i="8"/>
  <c r="X51" i="8"/>
  <c r="V51" i="8"/>
  <c r="T51" i="8"/>
  <c r="R51" i="8"/>
  <c r="N51" i="8"/>
  <c r="L51" i="8"/>
  <c r="J51" i="8"/>
  <c r="H51" i="8"/>
  <c r="F51" i="8"/>
  <c r="X50" i="8"/>
  <c r="V50" i="8"/>
  <c r="T50" i="8"/>
  <c r="R50" i="8"/>
  <c r="N50" i="8"/>
  <c r="L50" i="8"/>
  <c r="J50" i="8"/>
  <c r="H50" i="8"/>
  <c r="F50" i="8"/>
  <c r="X49" i="8"/>
  <c r="V49" i="8"/>
  <c r="T49" i="8"/>
  <c r="R49" i="8"/>
  <c r="N49" i="8"/>
  <c r="L49" i="8"/>
  <c r="J49" i="8"/>
  <c r="H49" i="8"/>
  <c r="F49" i="8"/>
  <c r="X48" i="8"/>
  <c r="V48" i="8"/>
  <c r="T48" i="8"/>
  <c r="R48" i="8"/>
  <c r="N48" i="8"/>
  <c r="L48" i="8"/>
  <c r="J48" i="8"/>
  <c r="H48" i="8"/>
  <c r="F48" i="8"/>
  <c r="X47" i="8"/>
  <c r="V47" i="8"/>
  <c r="T47" i="8"/>
  <c r="R47" i="8"/>
  <c r="N47" i="8"/>
  <c r="L47" i="8"/>
  <c r="J47" i="8"/>
  <c r="H47" i="8"/>
  <c r="F47" i="8"/>
  <c r="X46" i="8"/>
  <c r="V46" i="8"/>
  <c r="T46" i="8"/>
  <c r="R46" i="8"/>
  <c r="N46" i="8"/>
  <c r="L46" i="8"/>
  <c r="J46" i="8"/>
  <c r="H46" i="8"/>
  <c r="F46" i="8"/>
  <c r="X45" i="8"/>
  <c r="V45" i="8"/>
  <c r="T45" i="8"/>
  <c r="R45" i="8"/>
  <c r="N45" i="8"/>
  <c r="L45" i="8"/>
  <c r="J45" i="8"/>
  <c r="H45" i="8"/>
  <c r="F45" i="8"/>
  <c r="X44" i="8"/>
  <c r="V44" i="8"/>
  <c r="T44" i="8"/>
  <c r="R44" i="8"/>
  <c r="N44" i="8"/>
  <c r="L44" i="8"/>
  <c r="J44" i="8"/>
  <c r="H44" i="8"/>
  <c r="F44" i="8"/>
  <c r="X43" i="8"/>
  <c r="V43" i="8"/>
  <c r="T43" i="8"/>
  <c r="R43" i="8"/>
  <c r="N43" i="8"/>
  <c r="L43" i="8"/>
  <c r="J43" i="8"/>
  <c r="H43" i="8"/>
  <c r="F43" i="8"/>
  <c r="X42" i="8"/>
  <c r="V42" i="8"/>
  <c r="T42" i="8"/>
  <c r="R42" i="8"/>
  <c r="N42" i="8"/>
  <c r="L42" i="8"/>
  <c r="J42" i="8"/>
  <c r="H42" i="8"/>
  <c r="F42" i="8"/>
  <c r="X41" i="8"/>
  <c r="V41" i="8"/>
  <c r="T41" i="8"/>
  <c r="R41" i="8"/>
  <c r="N41" i="8"/>
  <c r="L41" i="8"/>
  <c r="J41" i="8"/>
  <c r="H41" i="8"/>
  <c r="F41" i="8"/>
  <c r="X40" i="8"/>
  <c r="V40" i="8"/>
  <c r="T40" i="8"/>
  <c r="R40" i="8"/>
  <c r="N40" i="8"/>
  <c r="L40" i="8"/>
  <c r="J40" i="8"/>
  <c r="H40" i="8"/>
  <c r="F40" i="8"/>
  <c r="X39" i="8"/>
  <c r="V39" i="8"/>
  <c r="T39" i="8"/>
  <c r="R39" i="8"/>
  <c r="N39" i="8"/>
  <c r="L39" i="8"/>
  <c r="J39" i="8"/>
  <c r="H39" i="8"/>
  <c r="F39" i="8"/>
  <c r="X38" i="8"/>
  <c r="V38" i="8"/>
  <c r="T38" i="8"/>
  <c r="R38" i="8"/>
  <c r="N38" i="8"/>
  <c r="L38" i="8"/>
  <c r="J38" i="8"/>
  <c r="H38" i="8"/>
  <c r="F38" i="8"/>
  <c r="X37" i="8"/>
  <c r="V37" i="8"/>
  <c r="T37" i="8"/>
  <c r="R37" i="8"/>
  <c r="N37" i="8"/>
  <c r="L37" i="8"/>
  <c r="J37" i="8"/>
  <c r="H37" i="8"/>
  <c r="F37" i="8"/>
  <c r="X36" i="8"/>
  <c r="V36" i="8"/>
  <c r="T36" i="8"/>
  <c r="R36" i="8"/>
  <c r="N36" i="8"/>
  <c r="L36" i="8"/>
  <c r="J36" i="8"/>
  <c r="H36" i="8"/>
  <c r="F36" i="8"/>
  <c r="X35" i="8"/>
  <c r="V35" i="8"/>
  <c r="T35" i="8"/>
  <c r="R35" i="8"/>
  <c r="N35" i="8"/>
  <c r="L35" i="8"/>
  <c r="J35" i="8"/>
  <c r="H35" i="8"/>
  <c r="F35" i="8"/>
  <c r="X34" i="8"/>
  <c r="V34" i="8"/>
  <c r="T34" i="8"/>
  <c r="R34" i="8"/>
  <c r="N34" i="8"/>
  <c r="L34" i="8"/>
  <c r="J34" i="8"/>
  <c r="H34" i="8"/>
  <c r="F34" i="8"/>
  <c r="X33" i="8"/>
  <c r="V33" i="8"/>
  <c r="T33" i="8"/>
  <c r="R33" i="8"/>
  <c r="N33" i="8"/>
  <c r="L33" i="8"/>
  <c r="J33" i="8"/>
  <c r="H33" i="8"/>
  <c r="F33" i="8"/>
  <c r="X32" i="8"/>
  <c r="V32" i="8"/>
  <c r="T32" i="8"/>
  <c r="R32" i="8"/>
  <c r="N32" i="8"/>
  <c r="L32" i="8"/>
  <c r="J32" i="8"/>
  <c r="H32" i="8"/>
  <c r="F32" i="8"/>
  <c r="X31" i="8"/>
  <c r="V31" i="8"/>
  <c r="T31" i="8"/>
  <c r="R31" i="8"/>
  <c r="N31" i="8"/>
  <c r="L31" i="8"/>
  <c r="J31" i="8"/>
  <c r="H31" i="8"/>
  <c r="F31" i="8"/>
  <c r="X30" i="8"/>
  <c r="V30" i="8"/>
  <c r="T30" i="8"/>
  <c r="R30" i="8"/>
  <c r="N30" i="8"/>
  <c r="L30" i="8"/>
  <c r="J30" i="8"/>
  <c r="H30" i="8"/>
  <c r="F30" i="8"/>
  <c r="X29" i="8"/>
  <c r="V29" i="8"/>
  <c r="T29" i="8"/>
  <c r="R29" i="8"/>
  <c r="N29" i="8"/>
  <c r="L29" i="8"/>
  <c r="J29" i="8"/>
  <c r="H29" i="8"/>
  <c r="F29" i="8"/>
  <c r="X28" i="8"/>
  <c r="V28" i="8"/>
  <c r="T28" i="8"/>
  <c r="R28" i="8"/>
  <c r="N28" i="8"/>
  <c r="L28" i="8"/>
  <c r="J28" i="8"/>
  <c r="H28" i="8"/>
  <c r="F28" i="8"/>
  <c r="X27" i="8"/>
  <c r="V27" i="8"/>
  <c r="T27" i="8"/>
  <c r="R27" i="8"/>
  <c r="N27" i="8"/>
  <c r="L27" i="8"/>
  <c r="J27" i="8"/>
  <c r="H27" i="8"/>
  <c r="F27" i="8"/>
  <c r="X26" i="8"/>
  <c r="V26" i="8"/>
  <c r="T26" i="8"/>
  <c r="R26" i="8"/>
  <c r="N26" i="8"/>
  <c r="L26" i="8"/>
  <c r="J26" i="8"/>
  <c r="H26" i="8"/>
  <c r="F26" i="8"/>
  <c r="X25" i="8"/>
  <c r="V25" i="8"/>
  <c r="T25" i="8"/>
  <c r="R25" i="8"/>
  <c r="N25" i="8"/>
  <c r="L25" i="8"/>
  <c r="J25" i="8"/>
  <c r="H25" i="8"/>
  <c r="F25" i="8"/>
  <c r="X24" i="8"/>
  <c r="V24" i="8"/>
  <c r="T24" i="8"/>
  <c r="R24" i="8"/>
  <c r="N24" i="8"/>
  <c r="L24" i="8"/>
  <c r="J24" i="8"/>
  <c r="H24" i="8"/>
  <c r="F24" i="8"/>
  <c r="X23" i="8"/>
  <c r="V23" i="8"/>
  <c r="T23" i="8"/>
  <c r="R23" i="8"/>
  <c r="N23" i="8"/>
  <c r="L23" i="8"/>
  <c r="J23" i="8"/>
  <c r="H23" i="8"/>
  <c r="F23" i="8"/>
  <c r="X22" i="8"/>
  <c r="V22" i="8"/>
  <c r="T22" i="8"/>
  <c r="R22" i="8"/>
  <c r="N22" i="8"/>
  <c r="L22" i="8"/>
  <c r="J22" i="8"/>
  <c r="H22" i="8"/>
  <c r="F22" i="8"/>
  <c r="X21" i="8"/>
  <c r="V21" i="8"/>
  <c r="T21" i="8"/>
  <c r="R21" i="8"/>
  <c r="N21" i="8"/>
  <c r="L21" i="8"/>
  <c r="J21" i="8"/>
  <c r="H21" i="8"/>
  <c r="F21" i="8"/>
  <c r="X20" i="8"/>
  <c r="V20" i="8"/>
  <c r="T20" i="8"/>
  <c r="R20" i="8"/>
  <c r="N20" i="8"/>
  <c r="L20" i="8"/>
  <c r="J20" i="8"/>
  <c r="H20" i="8"/>
  <c r="F20" i="8"/>
  <c r="X19" i="8"/>
  <c r="V19" i="8"/>
  <c r="T19" i="8"/>
  <c r="R19" i="8"/>
  <c r="N19" i="8"/>
  <c r="L19" i="8"/>
  <c r="J19" i="8"/>
  <c r="H19" i="8"/>
  <c r="F19" i="8"/>
  <c r="X18" i="8"/>
  <c r="V18" i="8"/>
  <c r="T18" i="8"/>
  <c r="R18" i="8"/>
  <c r="N18" i="8"/>
  <c r="L18" i="8"/>
  <c r="J18" i="8"/>
  <c r="H18" i="8"/>
  <c r="F18" i="8"/>
  <c r="X17" i="8"/>
  <c r="V17" i="8"/>
  <c r="T17" i="8"/>
  <c r="R17" i="8"/>
  <c r="N17" i="8"/>
  <c r="L17" i="8"/>
  <c r="J17" i="8"/>
  <c r="H17" i="8"/>
  <c r="F17" i="8"/>
  <c r="X16" i="8"/>
  <c r="V16" i="8"/>
  <c r="T16" i="8"/>
  <c r="R16" i="8"/>
  <c r="N16" i="8"/>
  <c r="L16" i="8"/>
  <c r="J16" i="8"/>
  <c r="H16" i="8"/>
  <c r="F16" i="8"/>
  <c r="X15" i="8"/>
  <c r="V15" i="8"/>
  <c r="T15" i="8"/>
  <c r="R15" i="8"/>
  <c r="N15" i="8"/>
  <c r="L15" i="8"/>
  <c r="J15" i="8"/>
  <c r="H15" i="8"/>
  <c r="F15" i="8"/>
  <c r="X14" i="8"/>
  <c r="V14" i="8"/>
  <c r="T14" i="8"/>
  <c r="R14" i="8"/>
  <c r="N14" i="8"/>
  <c r="L14" i="8"/>
  <c r="J14" i="8"/>
  <c r="H14" i="8"/>
  <c r="F14" i="8"/>
  <c r="X13" i="8"/>
  <c r="V13" i="8"/>
  <c r="T13" i="8"/>
  <c r="R13" i="8"/>
  <c r="N13" i="8"/>
  <c r="L13" i="8"/>
  <c r="J13" i="8"/>
  <c r="H13" i="8"/>
  <c r="F13" i="8"/>
  <c r="X12" i="8"/>
  <c r="V12" i="8"/>
  <c r="T12" i="8"/>
  <c r="R12" i="8"/>
  <c r="N12" i="8"/>
  <c r="L12" i="8"/>
  <c r="J12" i="8"/>
  <c r="H12" i="8"/>
  <c r="F12" i="8"/>
  <c r="X11" i="8"/>
  <c r="V11" i="8"/>
  <c r="T11" i="8"/>
  <c r="R11" i="8"/>
  <c r="N11" i="8"/>
  <c r="L11" i="8"/>
  <c r="J11" i="8"/>
  <c r="H11" i="8"/>
  <c r="F11" i="8"/>
  <c r="X10" i="8"/>
  <c r="V10" i="8"/>
  <c r="T10" i="8"/>
  <c r="R10" i="8"/>
  <c r="N10" i="8"/>
  <c r="L10" i="8"/>
  <c r="J10" i="8"/>
  <c r="J54" i="8" s="1"/>
  <c r="H10" i="8"/>
  <c r="F10" i="8"/>
  <c r="AD54" i="8" l="1"/>
  <c r="AC54" i="8"/>
  <c r="AB54" i="8"/>
  <c r="AF54" i="8"/>
  <c r="AG54" i="8"/>
  <c r="AA54" i="8"/>
  <c r="H54" i="8"/>
  <c r="F54" i="8"/>
  <c r="V54" i="8"/>
  <c r="T54" i="8"/>
  <c r="X54" i="8"/>
  <c r="AF10" i="5" l="1"/>
  <c r="AG10" i="5"/>
  <c r="AF11" i="5"/>
  <c r="AG11" i="5"/>
  <c r="AF12" i="5"/>
  <c r="AG12" i="5"/>
  <c r="AF13" i="5"/>
  <c r="AG13" i="5"/>
  <c r="AF14" i="5"/>
  <c r="AG14" i="5"/>
  <c r="AF15" i="5"/>
  <c r="AG15" i="5"/>
  <c r="AF16" i="5"/>
  <c r="AG16" i="5"/>
  <c r="AF17" i="5"/>
  <c r="AG17" i="5"/>
  <c r="AF18" i="5"/>
  <c r="AG18" i="5"/>
  <c r="AF19" i="5"/>
  <c r="AG19" i="5"/>
  <c r="AF20" i="5"/>
  <c r="AG20" i="5"/>
  <c r="AF21" i="5"/>
  <c r="AG21" i="5"/>
  <c r="AF22" i="5"/>
  <c r="AG22" i="5"/>
  <c r="AG9" i="5"/>
  <c r="AF9" i="5"/>
  <c r="AB10" i="5"/>
  <c r="AC10" i="5"/>
  <c r="AD10" i="5"/>
  <c r="AE10" i="5"/>
  <c r="AB11" i="5"/>
  <c r="AC11" i="5"/>
  <c r="AD11" i="5"/>
  <c r="AE11" i="5"/>
  <c r="AB12" i="5"/>
  <c r="AC12" i="5"/>
  <c r="AD12" i="5"/>
  <c r="AE12" i="5"/>
  <c r="AB13" i="5"/>
  <c r="AC13" i="5"/>
  <c r="AD13" i="5"/>
  <c r="AE13" i="5"/>
  <c r="AB14" i="5"/>
  <c r="AC14" i="5"/>
  <c r="AD14" i="5"/>
  <c r="AE14" i="5"/>
  <c r="AB15" i="5"/>
  <c r="AC15" i="5"/>
  <c r="AD15" i="5"/>
  <c r="AE15" i="5"/>
  <c r="AB16" i="5"/>
  <c r="AC16" i="5"/>
  <c r="AD16" i="5"/>
  <c r="AE16" i="5"/>
  <c r="AB17" i="5"/>
  <c r="AC17" i="5"/>
  <c r="AD17" i="5"/>
  <c r="AE17" i="5"/>
  <c r="AB18" i="5"/>
  <c r="AC18" i="5"/>
  <c r="AD18" i="5"/>
  <c r="AE18" i="5"/>
  <c r="AB19" i="5"/>
  <c r="AC19" i="5"/>
  <c r="AD19" i="5"/>
  <c r="AE19" i="5"/>
  <c r="AB20" i="5"/>
  <c r="AC20" i="5"/>
  <c r="AD20" i="5"/>
  <c r="AE20" i="5"/>
  <c r="AB21" i="5"/>
  <c r="AC21" i="5"/>
  <c r="AD21" i="5"/>
  <c r="AE21" i="5"/>
  <c r="AB22" i="5"/>
  <c r="AC22" i="5"/>
  <c r="AD22" i="5"/>
  <c r="AE22" i="5"/>
  <c r="W10" i="5"/>
  <c r="W9" i="5"/>
  <c r="U10" i="5"/>
  <c r="U9" i="5"/>
  <c r="S10" i="5"/>
  <c r="S9" i="5"/>
  <c r="Q10" i="5"/>
  <c r="Q9" i="5"/>
  <c r="O10" i="5"/>
  <c r="O9" i="5"/>
  <c r="M10" i="5"/>
  <c r="M9" i="5"/>
  <c r="K10" i="5"/>
  <c r="K9" i="5"/>
  <c r="I9" i="5"/>
  <c r="I10" i="5"/>
  <c r="G10" i="5"/>
  <c r="G9" i="5"/>
  <c r="E10" i="5"/>
  <c r="E9" i="5"/>
  <c r="AE9" i="5"/>
  <c r="AD9" i="5"/>
  <c r="AC9" i="5"/>
  <c r="Y23" i="5"/>
  <c r="Z23" i="5"/>
  <c r="X23" i="5"/>
  <c r="AA23" i="5" l="1"/>
  <c r="W11" i="5"/>
  <c r="W12" i="5"/>
  <c r="W13" i="5"/>
  <c r="W14" i="5"/>
  <c r="W15" i="5"/>
  <c r="W16" i="5"/>
  <c r="W17" i="5"/>
  <c r="W18" i="5"/>
  <c r="W19" i="5"/>
  <c r="W20" i="5"/>
  <c r="W21" i="5"/>
  <c r="W22" i="5"/>
  <c r="V23" i="5"/>
  <c r="AD23" i="5" s="1"/>
  <c r="AG23" i="5" l="1"/>
  <c r="AE23" i="5"/>
  <c r="U11" i="5"/>
  <c r="U23" i="5" s="1"/>
  <c r="U12" i="5"/>
  <c r="U13" i="5"/>
  <c r="U14" i="5"/>
  <c r="U15" i="5"/>
  <c r="U16" i="5"/>
  <c r="U17" i="5"/>
  <c r="U18" i="5"/>
  <c r="U19" i="5"/>
  <c r="U20" i="5"/>
  <c r="U21" i="5"/>
  <c r="U22" i="5"/>
  <c r="T23" i="5"/>
  <c r="W23" i="5" s="1"/>
  <c r="R23" i="5" l="1"/>
  <c r="S11" i="5"/>
  <c r="S23" i="5" s="1"/>
  <c r="S12" i="5"/>
  <c r="S13" i="5"/>
  <c r="S14" i="5"/>
  <c r="S15" i="5"/>
  <c r="S16" i="5"/>
  <c r="S17" i="5"/>
  <c r="S18" i="5"/>
  <c r="S19" i="5"/>
  <c r="S20" i="5"/>
  <c r="S21" i="5"/>
  <c r="S22" i="5"/>
  <c r="O11" i="5" l="1"/>
  <c r="O12" i="5"/>
  <c r="O13" i="5"/>
  <c r="O14" i="5"/>
  <c r="O15" i="5"/>
  <c r="O16" i="5"/>
  <c r="O17" i="5"/>
  <c r="O18" i="5"/>
  <c r="O19" i="5"/>
  <c r="O20" i="5"/>
  <c r="O21" i="5"/>
  <c r="O22" i="5"/>
  <c r="Q11" i="5" l="1"/>
  <c r="Q12" i="5"/>
  <c r="Q13" i="5"/>
  <c r="Q14" i="5"/>
  <c r="Q15" i="5"/>
  <c r="Q16" i="5"/>
  <c r="Q17" i="5"/>
  <c r="Q18" i="5"/>
  <c r="Q19" i="5"/>
  <c r="Q20" i="5"/>
  <c r="Q21" i="5"/>
  <c r="Q22" i="5"/>
  <c r="P23" i="5"/>
  <c r="N23" i="5"/>
  <c r="Q23" i="5" l="1"/>
  <c r="L23" i="5"/>
  <c r="M22" i="5"/>
  <c r="M21" i="5"/>
  <c r="M20" i="5"/>
  <c r="M19" i="5"/>
  <c r="M18" i="5"/>
  <c r="M17" i="5"/>
  <c r="M16" i="5"/>
  <c r="M15" i="5"/>
  <c r="M14" i="5"/>
  <c r="M13" i="5"/>
  <c r="M12" i="5"/>
  <c r="M11" i="5"/>
  <c r="O23" i="5" l="1"/>
  <c r="J23" i="5"/>
  <c r="M23" i="5" s="1"/>
  <c r="K11" i="5"/>
  <c r="K12" i="5"/>
  <c r="K13" i="5"/>
  <c r="K14" i="5"/>
  <c r="K15" i="5"/>
  <c r="K16" i="5"/>
  <c r="K17" i="5"/>
  <c r="K18" i="5"/>
  <c r="K19" i="5"/>
  <c r="K20" i="5"/>
  <c r="K21" i="5"/>
  <c r="K22" i="5"/>
  <c r="I11" i="5" l="1"/>
  <c r="I12" i="5"/>
  <c r="I13" i="5"/>
  <c r="I14" i="5"/>
  <c r="I15" i="5"/>
  <c r="I16" i="5"/>
  <c r="I17" i="5"/>
  <c r="I18" i="5"/>
  <c r="I19" i="5"/>
  <c r="I20" i="5"/>
  <c r="I21" i="5"/>
  <c r="I22" i="5"/>
  <c r="H23" i="5"/>
  <c r="K23" i="5" l="1"/>
  <c r="G11" i="5"/>
  <c r="G12" i="5"/>
  <c r="G13" i="5"/>
  <c r="G14" i="5"/>
  <c r="G15" i="5"/>
  <c r="G16" i="5"/>
  <c r="G17" i="5"/>
  <c r="G18" i="5"/>
  <c r="G19" i="5"/>
  <c r="G20" i="5"/>
  <c r="G21" i="5"/>
  <c r="G22" i="5"/>
  <c r="F23" i="5"/>
  <c r="I23" i="5" s="1"/>
  <c r="E11" i="5" l="1"/>
  <c r="E12" i="5"/>
  <c r="E13" i="5"/>
  <c r="E14" i="5"/>
  <c r="E15" i="5"/>
  <c r="E16" i="5"/>
  <c r="E17" i="5"/>
  <c r="E18" i="5"/>
  <c r="E19" i="5"/>
  <c r="E20" i="5"/>
  <c r="E21" i="5"/>
  <c r="E22" i="5"/>
  <c r="D23" i="5"/>
  <c r="G23" i="5" s="1"/>
  <c r="C23" i="5"/>
  <c r="AF23" i="5" l="1"/>
  <c r="AB23" i="5"/>
  <c r="AC23" i="5"/>
  <c r="E23" i="5"/>
</calcChain>
</file>

<file path=xl/sharedStrings.xml><?xml version="1.0" encoding="utf-8"?>
<sst xmlns="http://schemas.openxmlformats.org/spreadsheetml/2006/main" count="147" uniqueCount="99">
  <si>
    <t>Наименование</t>
  </si>
  <si>
    <t>Всего расходов</t>
  </si>
  <si>
    <t>ОБЩЕГОСУДАРСТВЕННЫЕ ВОПРОСЫ</t>
  </si>
  <si>
    <t>ОБРАЗОВАНИЕ</t>
  </si>
  <si>
    <t>СОЦИАЛЬНАЯ ПОЛИТИКА</t>
  </si>
  <si>
    <t>НАЦИОНАЛЬНАЯ ЭКОНОМИКА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</si>
  <si>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</si>
  <si>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</si>
  <si>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СРЕДСТВА МАССОВОЙ ИНФОРМАЦИИ</t>
  </si>
  <si>
    <t>НАЦИОНАЛЬНАЯ БЕЗОПАСНОСТЬ И ПРАВООХРАНИТЕЛЬНАЯ ДЕЯТЕЛЬНОСТЬ</t>
  </si>
  <si>
    <t>ЖИЛИЩНО-КОММУНАЛЬНОЕ ХОЗЯЙСТВО</t>
  </si>
  <si>
    <t>ЗДРАВООХРАНЕНИЕ</t>
  </si>
  <si>
    <t>ФИЗИЧЕСКАЯ КУЛЬТУРА И СПОРТ</t>
  </si>
  <si>
    <t>КУЛЬТУРА, КИНЕМАТОГРАФИЯ</t>
  </si>
  <si>
    <t>ОХРАНА ОКРУЖАЮЩЕЙ СРЕДЫ</t>
  </si>
  <si>
    <t>НАЦИОНАЛЬНАЯ ОБОРОНА</t>
  </si>
  <si>
    <t>Раздел</t>
  </si>
  <si>
    <t>Уполномоченный по правам человека в Приморском крае</t>
  </si>
  <si>
    <t>Уполномоченный по защите прав предпринимателей в Приморском крае</t>
  </si>
  <si>
    <t>Уполномоченный по правам ребенка в Приморском крае</t>
  </si>
  <si>
    <t>Уточненные назначения</t>
  </si>
  <si>
    <t>% исп.</t>
  </si>
  <si>
    <t>Неисполненные назначения</t>
  </si>
  <si>
    <t xml:space="preserve">Исполнено </t>
  </si>
  <si>
    <t>Согласно отчету об исполнении краевого бюджета за 2021 год</t>
  </si>
  <si>
    <t>Отклонение от предыдущих назначений</t>
  </si>
  <si>
    <t>Первоначальная редакция</t>
  </si>
  <si>
    <t>в редакции Закона от 04.02.2021 № 984-КЗ</t>
  </si>
  <si>
    <t>в редакции Закона от 25.02.2021 № 998-КЗ</t>
  </si>
  <si>
    <t>в редакции Закона от 21.04.2021 № 1027-КЗ</t>
  </si>
  <si>
    <t>в редакции Закона от 27.05.2021 № 1044-КЗ</t>
  </si>
  <si>
    <t xml:space="preserve">в редакции Закона от 01.07.2021 № 1068-КЗ </t>
  </si>
  <si>
    <t>в редакции Закона от 15.07.2021 № 1086-КЗ</t>
  </si>
  <si>
    <t>в редакции Закона от 29.07.2021 № 1105-КЗ</t>
  </si>
  <si>
    <t>в редакции Закона от 17.09.2021 № 1141-КЗ</t>
  </si>
  <si>
    <t>в редакции Закона от 21.12.2021 № 28-КЗ</t>
  </si>
  <si>
    <t>в редакции Закона от 25.11.2021 № 16-КЗ</t>
  </si>
  <si>
    <t xml:space="preserve">сумма </t>
  </si>
  <si>
    <t>%</t>
  </si>
  <si>
    <t>к первоначальной редакции</t>
  </si>
  <si>
    <t>к действующей редакции</t>
  </si>
  <si>
    <t>Отклонение уточненных бюджетных назначений от законодательно установленнных</t>
  </si>
  <si>
    <t>Процентное исполнение бюджетных назначений за 2021 год законодательно установленных бюджетных назначений</t>
  </si>
  <si>
    <t>Справочно</t>
  </si>
  <si>
    <t>Справочно:</t>
  </si>
  <si>
    <t>(тыс. рублей)</t>
  </si>
  <si>
    <t>Приложение 1</t>
  </si>
  <si>
    <t>Анализ корректировок бюджетных назначений по разделам бюджетной классификации расходов краевого бюджета за 2021 год с учетом итогов исполнения на 01.01.2022</t>
  </si>
  <si>
    <t>№ п/п</t>
  </si>
  <si>
    <t>Вед-во</t>
  </si>
  <si>
    <t>Правительство Приморского края</t>
  </si>
  <si>
    <t>Министерство финансов Приморского края</t>
  </si>
  <si>
    <t>Законодательное Собрание Приморского края</t>
  </si>
  <si>
    <t>Министерство транспорта и дорожного хозяйства Приморского края</t>
  </si>
  <si>
    <t>Министерство цифрового развития и связи Приморского края</t>
  </si>
  <si>
    <t>Министерство сельского хозяйства Приморского края</t>
  </si>
  <si>
    <t>Министерство образования Приморского края</t>
  </si>
  <si>
    <t>Министерство труда и социальной политики Приморского края</t>
  </si>
  <si>
    <t>Министерство здравоохранения Приморского края</t>
  </si>
  <si>
    <t>Контрольно-счетная палата Приморского края</t>
  </si>
  <si>
    <t>Министерство физической культуры и спорта Приморского края</t>
  </si>
  <si>
    <t>Департамент записи актов гражданского состояния Приморского края</t>
  </si>
  <si>
    <t>Избирательная комиссия Приморского края</t>
  </si>
  <si>
    <t>Министерство жилищно-коммунального хозяйства Приморского края</t>
  </si>
  <si>
    <t>Министерство по делам гражданской обороны, защиты от чрезвычайных ситуаций и ликвидации последствий стихийных бедствий Приморского края</t>
  </si>
  <si>
    <t>Агентство по тарифам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</si>
  <si>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</si>
  <si>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</si>
  <si>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по делам молодежи Приморского края</t>
  </si>
  <si>
    <t>Министерство строительства Приморского края</t>
  </si>
  <si>
    <t>Государственная ветеринарная инспекция Приморского края</t>
  </si>
  <si>
    <t>Министерство государственного финансового контроля Приморского края</t>
  </si>
  <si>
    <t>Министерство имущественных и земельных отношений Приморского края</t>
  </si>
  <si>
    <t>Агентство по туризму Приморского края</t>
  </si>
  <si>
    <t>Агентство по рыболовству Приморского края</t>
  </si>
  <si>
    <t>Министерство экономического развития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</si>
  <si>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</si>
  <si>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Министерство энергетики и газоснабжения Приморского края</t>
  </si>
  <si>
    <t>Департамент внутренней политики Приморского края</t>
  </si>
  <si>
    <t>Министерство природных ресурсов и охраны окружающей среды Приморского края</t>
  </si>
  <si>
    <t>Агентство международного сотрудничества Приморского края</t>
  </si>
  <si>
    <t>Государственная жилищная инспекция Приморского края</t>
  </si>
  <si>
    <t>Министерство по регулированию контрактной системы в сфере закупок Приморского края</t>
  </si>
  <si>
    <t>Департамент по защите государственной тайны, информационной безопасности и мобилизационной подготовки Приморского края</t>
  </si>
  <si>
    <t>Агентство проектного управления Приморского края</t>
  </si>
  <si>
    <t>Инспекция по охране объектов культурного наследия Приморского края</t>
  </si>
  <si>
    <t>Министерство культуры и архивного дела Приморского края</t>
  </si>
  <si>
    <t>Министерство лесного хозяйства и охраны объектов животного мира Приморского края</t>
  </si>
  <si>
    <t>Министерство промышленности и торговли Приморского края</t>
  </si>
  <si>
    <t>Государственная инспекция по надзору за техническим состоянием и эксплуатацией самоходных машин и других видов техники, аттракционов Приморского края</t>
  </si>
  <si>
    <t>Министерство профессионального образования и занятости населения Приморского края</t>
  </si>
  <si>
    <t>ВСЕГО РАСХОДЫ</t>
  </si>
  <si>
    <t>Уточненные бюджетные назначения</t>
  </si>
  <si>
    <t>Исполнение</t>
  </si>
  <si>
    <t>сумма</t>
  </si>
  <si>
    <t>Приложение 2</t>
  </si>
  <si>
    <t>Анализ корректировок бюджетных назначений по ведомственной классификации расходов краевого бюджета в 2021 году с учетом итогов исполнения на 01.01.2022</t>
  </si>
  <si>
    <t>Не исполнененные назначения</t>
  </si>
  <si>
    <t>Закон Приморского края № 969-КЗ от 21.12.2020 "О краевом бюджете на 2021 год и плановый период 2022 и 2023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</si>
</sst>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/>
    <xf numFmtId="4" fontId="1" fillId="0" borderId="1" xfId="0" applyNumberFormat="1" applyFont="1" applyBorder="1"/>
    <xf numFmtId="4" fontId="1" fillId="0" borderId="1" xfId="0" applyNumberFormat="1" applyFont="1" applyFill="1" applyBorder="1"/>
    <xf numFmtId="0" fontId="2" fillId="0" borderId="1" xfId="0" applyFont="1" applyBorder="1"/>
    <xf numFmtId="4" fontId="2" fillId="0" borderId="1" xfId="0" applyNumberFormat="1" applyFont="1" applyBorder="1"/>
    <xf numFmtId="0" fontId="1" fillId="0" borderId="0" xfId="0" applyFont="1"/>
    <xf numFmtId="4" fontId="1" fillId="0" borderId="0" xfId="0" applyNumberFormat="1" applyFont="1"/>
    <xf numFmtId="0" fontId="1" fillId="0" borderId="1" xfId="0" applyFont="1" applyFill="1" applyBorder="1" applyAlignment="1">
      <alignment horizontal="center" vertical="center" wrapText="1"/>
    </xf>
    <xf numFmtId="4" fontId="0" fillId="0" borderId="1" xfId="0" applyNumberFormat="1" applyBorder="1"/>
    <xf numFmtId="4" fontId="3" fillId="0" borderId="1" xfId="0" applyNumberFormat="1" applyFont="1" applyBorder="1"/>
    <xf numFmtId="0" fontId="1" fillId="0" borderId="0" xfId="0" applyFont="1" applyAlignment="1">
      <alignment wrapText="1"/>
    </xf>
    <xf numFmtId="4" fontId="1" fillId="0" borderId="2" xfId="0" applyNumberFormat="1" applyFont="1" applyBorder="1"/>
    <xf numFmtId="4" fontId="2" fillId="0" borderId="2" xfId="0" applyNumberFormat="1" applyFont="1" applyBorder="1"/>
    <xf numFmtId="4" fontId="5" fillId="0" borderId="1" xfId="0" applyNumberFormat="1" applyFont="1" applyBorder="1"/>
    <xf numFmtId="4" fontId="7" fillId="0" borderId="1" xfId="0" applyNumberFormat="1" applyFont="1" applyBorder="1"/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/>
    <xf numFmtId="4" fontId="3" fillId="0" borderId="0" xfId="0" applyNumberFormat="1" applyFont="1" applyFill="1" applyBorder="1"/>
    <xf numFmtId="4" fontId="3" fillId="0" borderId="0" xfId="0" applyNumberFormat="1" applyFont="1" applyFill="1"/>
    <xf numFmtId="4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wrapText="1"/>
    </xf>
    <xf numFmtId="4" fontId="3" fillId="0" borderId="1" xfId="0" applyNumberFormat="1" applyFont="1" applyFill="1" applyBorder="1" applyAlignment="1"/>
    <xf numFmtId="4" fontId="3" fillId="0" borderId="1" xfId="0" applyNumberFormat="1" applyFont="1" applyBorder="1" applyAlignment="1"/>
    <xf numFmtId="4" fontId="10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4" fontId="11" fillId="0" borderId="1" xfId="0" applyNumberFormat="1" applyFont="1" applyFill="1" applyBorder="1" applyAlignment="1"/>
    <xf numFmtId="4" fontId="8" fillId="0" borderId="0" xfId="0" applyNumberFormat="1" applyFont="1" applyAlignment="1">
      <alignment horizontal="left"/>
    </xf>
    <xf numFmtId="0" fontId="3" fillId="0" borderId="0" xfId="0" applyFont="1" applyFill="1" applyAlignment="1">
      <alignment horizontal="center" wrapText="1"/>
    </xf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9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3"/>
  <sheetViews>
    <sheetView zoomScaleNormal="100" workbookViewId="0">
      <selection activeCell="P3" sqref="P3"/>
    </sheetView>
  </sheetViews>
  <sheetFormatPr defaultRowHeight="15" x14ac:dyDescent="0.25"/>
  <cols>
    <col min="1" max="1" width="30.7109375" style="9" customWidth="1"/>
    <col min="2" max="2" width="4.5703125" style="9" customWidth="1"/>
    <col min="3" max="3" width="16" style="10" customWidth="1"/>
    <col min="4" max="4" width="16.140625" style="9" customWidth="1"/>
    <col min="5" max="5" width="12.28515625" style="9" customWidth="1"/>
    <col min="6" max="6" width="17.42578125" style="9" customWidth="1"/>
    <col min="7" max="7" width="13.42578125" style="9" customWidth="1"/>
    <col min="8" max="8" width="16.28515625" style="9" customWidth="1"/>
    <col min="9" max="9" width="13.5703125" style="9" customWidth="1"/>
    <col min="10" max="10" width="16.42578125" style="9" customWidth="1"/>
    <col min="11" max="11" width="14" style="9" customWidth="1"/>
    <col min="12" max="12" width="17.5703125" style="9" customWidth="1"/>
    <col min="13" max="13" width="14.85546875" style="9" customWidth="1"/>
    <col min="14" max="14" width="18" style="9" customWidth="1"/>
    <col min="15" max="15" width="15.140625" style="9" customWidth="1"/>
    <col min="16" max="16" width="16.28515625" style="9" customWidth="1"/>
    <col min="17" max="17" width="16" style="9" customWidth="1"/>
    <col min="18" max="18" width="17" style="10" customWidth="1"/>
    <col min="19" max="19" width="15.28515625" style="10" customWidth="1"/>
    <col min="20" max="20" width="18" style="9" customWidth="1"/>
    <col min="21" max="21" width="16.85546875" style="9" customWidth="1"/>
    <col min="22" max="22" width="16.140625" style="9" customWidth="1"/>
    <col min="23" max="23" width="14.85546875" style="9" customWidth="1"/>
    <col min="24" max="24" width="16.7109375" style="9" customWidth="1"/>
    <col min="25" max="25" width="18.28515625" style="9" customWidth="1"/>
    <col min="26" max="26" width="15.140625" style="9" customWidth="1"/>
    <col min="27" max="27" width="10.5703125" style="9" customWidth="1"/>
    <col min="28" max="28" width="16.85546875" style="9" customWidth="1"/>
    <col min="29" max="29" width="9.28515625" style="9" bestFit="1" customWidth="1"/>
    <col min="30" max="30" width="13.28515625" style="9" customWidth="1"/>
    <col min="31" max="31" width="9.28515625" style="9" bestFit="1" customWidth="1"/>
    <col min="32" max="32" width="17.28515625" style="9" customWidth="1"/>
    <col min="33" max="33" width="14.42578125" style="9" customWidth="1"/>
    <col min="34" max="16384" width="9.140625" style="9"/>
  </cols>
  <sheetData>
    <row r="1" spans="1:34" x14ac:dyDescent="0.25">
      <c r="M1" s="52" t="s">
        <v>46</v>
      </c>
      <c r="N1" s="52"/>
    </row>
    <row r="2" spans="1:34" ht="15.75" x14ac:dyDescent="0.25">
      <c r="B2" s="50"/>
      <c r="C2" s="50" t="s">
        <v>47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4" spans="1:34" x14ac:dyDescent="0.25">
      <c r="A4" s="76" t="s">
        <v>45</v>
      </c>
      <c r="B4" s="76"/>
      <c r="AF4" s="63"/>
      <c r="AG4" s="63"/>
    </row>
    <row r="5" spans="1:34" x14ac:dyDescent="0.25">
      <c r="A5" s="73" t="s">
        <v>0</v>
      </c>
      <c r="B5" s="73" t="s">
        <v>16</v>
      </c>
      <c r="C5" s="64" t="s">
        <v>98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6"/>
      <c r="X5" s="62" t="s">
        <v>24</v>
      </c>
      <c r="Y5" s="62"/>
      <c r="Z5" s="62"/>
      <c r="AA5" s="62"/>
      <c r="AB5" s="55" t="s">
        <v>44</v>
      </c>
      <c r="AC5" s="56"/>
      <c r="AD5" s="56"/>
      <c r="AE5" s="56"/>
      <c r="AF5" s="56"/>
      <c r="AG5" s="57"/>
    </row>
    <row r="6" spans="1:34" ht="41.25" customHeight="1" x14ac:dyDescent="0.25">
      <c r="A6" s="74"/>
      <c r="B6" s="74"/>
      <c r="C6" s="6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9"/>
      <c r="X6" s="62"/>
      <c r="Y6" s="62"/>
      <c r="Z6" s="62"/>
      <c r="AA6" s="62"/>
      <c r="AB6" s="53" t="s">
        <v>41</v>
      </c>
      <c r="AC6" s="54"/>
      <c r="AD6" s="54"/>
      <c r="AE6" s="54"/>
      <c r="AF6" s="58" t="s">
        <v>42</v>
      </c>
      <c r="AG6" s="59"/>
    </row>
    <row r="7" spans="1:34" ht="33" customHeight="1" x14ac:dyDescent="0.25">
      <c r="A7" s="74"/>
      <c r="B7" s="74"/>
      <c r="C7" s="70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2"/>
      <c r="X7" s="62"/>
      <c r="Y7" s="62"/>
      <c r="Z7" s="62"/>
      <c r="AA7" s="62"/>
      <c r="AB7" s="53" t="s">
        <v>39</v>
      </c>
      <c r="AC7" s="54"/>
      <c r="AD7" s="53" t="s">
        <v>40</v>
      </c>
      <c r="AE7" s="54"/>
      <c r="AF7" s="60"/>
      <c r="AG7" s="61"/>
      <c r="AH7" s="14"/>
    </row>
    <row r="8" spans="1:34" ht="73.5" customHeight="1" x14ac:dyDescent="0.25">
      <c r="A8" s="75"/>
      <c r="B8" s="75"/>
      <c r="C8" s="1" t="s">
        <v>26</v>
      </c>
      <c r="D8" s="2" t="s">
        <v>27</v>
      </c>
      <c r="E8" s="2" t="s">
        <v>25</v>
      </c>
      <c r="F8" s="1" t="s">
        <v>28</v>
      </c>
      <c r="G8" s="1" t="s">
        <v>25</v>
      </c>
      <c r="H8" s="1" t="s">
        <v>29</v>
      </c>
      <c r="I8" s="1" t="s">
        <v>25</v>
      </c>
      <c r="J8" s="2" t="s">
        <v>30</v>
      </c>
      <c r="K8" s="2" t="s">
        <v>25</v>
      </c>
      <c r="L8" s="2" t="s">
        <v>31</v>
      </c>
      <c r="M8" s="2" t="s">
        <v>25</v>
      </c>
      <c r="N8" s="2" t="s">
        <v>32</v>
      </c>
      <c r="O8" s="2" t="s">
        <v>25</v>
      </c>
      <c r="P8" s="11" t="s">
        <v>33</v>
      </c>
      <c r="Q8" s="2" t="s">
        <v>25</v>
      </c>
      <c r="R8" s="1" t="s">
        <v>34</v>
      </c>
      <c r="S8" s="1" t="s">
        <v>25</v>
      </c>
      <c r="T8" s="41" t="s">
        <v>36</v>
      </c>
      <c r="U8" s="1" t="s">
        <v>25</v>
      </c>
      <c r="V8" s="2" t="s">
        <v>35</v>
      </c>
      <c r="W8" s="39" t="s">
        <v>25</v>
      </c>
      <c r="X8" s="2" t="s">
        <v>20</v>
      </c>
      <c r="Y8" s="2" t="s">
        <v>23</v>
      </c>
      <c r="Z8" s="2" t="s">
        <v>22</v>
      </c>
      <c r="AA8" s="39" t="s">
        <v>21</v>
      </c>
      <c r="AB8" s="40" t="s">
        <v>37</v>
      </c>
      <c r="AC8" s="40" t="s">
        <v>38</v>
      </c>
      <c r="AD8" s="40" t="s">
        <v>37</v>
      </c>
      <c r="AE8" s="40" t="s">
        <v>38</v>
      </c>
      <c r="AF8" s="40" t="s">
        <v>39</v>
      </c>
      <c r="AG8" s="40" t="s">
        <v>40</v>
      </c>
      <c r="AH8" s="14"/>
    </row>
    <row r="9" spans="1:34" ht="30" customHeight="1" x14ac:dyDescent="0.25">
      <c r="A9" s="3" t="s">
        <v>2</v>
      </c>
      <c r="B9" s="4">
        <v>1</v>
      </c>
      <c r="C9" s="5">
        <v>6682541.8050800003</v>
      </c>
      <c r="D9" s="5">
        <v>6682541.8050800003</v>
      </c>
      <c r="E9" s="5">
        <f t="shared" ref="E9:E22" si="0">D9-C9</f>
        <v>0</v>
      </c>
      <c r="F9" s="5">
        <v>6689163.32608</v>
      </c>
      <c r="G9" s="5">
        <f t="shared" ref="G9:G23" si="1">F9-D9</f>
        <v>6621.5209999997169</v>
      </c>
      <c r="H9" s="5">
        <v>6774370.1399999997</v>
      </c>
      <c r="I9" s="5">
        <f>H9-F9</f>
        <v>85206.813919999637</v>
      </c>
      <c r="J9" s="5">
        <v>6774370.1399999997</v>
      </c>
      <c r="K9" s="5">
        <f t="shared" ref="K9:K23" si="2">J9-H9</f>
        <v>0</v>
      </c>
      <c r="L9" s="5">
        <v>7188118</v>
      </c>
      <c r="M9" s="5">
        <f t="shared" ref="M9:M23" si="3">L9-J9</f>
        <v>413747.86000000034</v>
      </c>
      <c r="N9" s="5">
        <v>7188118</v>
      </c>
      <c r="O9" s="5">
        <f t="shared" ref="O9:O23" si="4">N9-L9</f>
        <v>0</v>
      </c>
      <c r="P9" s="5">
        <v>7024984.6299999999</v>
      </c>
      <c r="Q9" s="5">
        <f t="shared" ref="Q9:Q22" si="5">P9-N9</f>
        <v>-163133.37000000011</v>
      </c>
      <c r="R9" s="5">
        <v>6958442.5146199986</v>
      </c>
      <c r="S9" s="5">
        <f t="shared" ref="S9:S22" si="6">R9-P9</f>
        <v>-66542.115380001254</v>
      </c>
      <c r="T9" s="12">
        <v>7399014.5405999999</v>
      </c>
      <c r="U9" s="5">
        <f t="shared" ref="U9:U22" si="7">T9-R9</f>
        <v>440572.02598000132</v>
      </c>
      <c r="V9" s="13">
        <v>7140824.5480600009</v>
      </c>
      <c r="W9" s="15">
        <f t="shared" ref="W9:W23" si="8">V9-T9</f>
        <v>-258189.99253999908</v>
      </c>
      <c r="X9" s="5">
        <v>7036570.3476299997</v>
      </c>
      <c r="Y9" s="5">
        <v>6648388.6913600015</v>
      </c>
      <c r="Z9" s="5">
        <v>388181.65627000027</v>
      </c>
      <c r="AA9" s="15">
        <v>94.483368500668192</v>
      </c>
      <c r="AB9" s="17">
        <f>X9-C9</f>
        <v>354028.54254999943</v>
      </c>
      <c r="AC9" s="17">
        <f>X9/C9*100</f>
        <v>105.29781261197455</v>
      </c>
      <c r="AD9" s="17">
        <f>X9-V9</f>
        <v>-104254.20043000113</v>
      </c>
      <c r="AE9" s="17">
        <f>X9/V9*100</f>
        <v>98.54002573892781</v>
      </c>
      <c r="AF9" s="17">
        <f>Y9/C9*100</f>
        <v>99.488920313314978</v>
      </c>
      <c r="AG9" s="17">
        <f>Y9/V9*100</f>
        <v>93.10393563956444</v>
      </c>
    </row>
    <row r="10" spans="1:34" ht="21" customHeight="1" x14ac:dyDescent="0.25">
      <c r="A10" s="3" t="s">
        <v>15</v>
      </c>
      <c r="B10" s="4">
        <v>2</v>
      </c>
      <c r="C10" s="5">
        <v>32907.4</v>
      </c>
      <c r="D10" s="5">
        <v>32907.4</v>
      </c>
      <c r="E10" s="5">
        <f t="shared" si="0"/>
        <v>0</v>
      </c>
      <c r="F10" s="5">
        <v>32907.4</v>
      </c>
      <c r="G10" s="5">
        <f t="shared" si="1"/>
        <v>0</v>
      </c>
      <c r="H10" s="5">
        <v>32907.4</v>
      </c>
      <c r="I10" s="5">
        <f t="shared" ref="I10:I23" si="9">H10-F10</f>
        <v>0</v>
      </c>
      <c r="J10" s="5">
        <v>32907.4</v>
      </c>
      <c r="K10" s="5">
        <f t="shared" si="2"/>
        <v>0</v>
      </c>
      <c r="L10" s="5">
        <v>32907.4</v>
      </c>
      <c r="M10" s="5">
        <f t="shared" si="3"/>
        <v>0</v>
      </c>
      <c r="N10" s="5">
        <v>32907.4</v>
      </c>
      <c r="O10" s="5">
        <f t="shared" si="4"/>
        <v>0</v>
      </c>
      <c r="P10" s="5">
        <v>32907.4</v>
      </c>
      <c r="Q10" s="5">
        <f t="shared" si="5"/>
        <v>0</v>
      </c>
      <c r="R10" s="5">
        <v>32907.4</v>
      </c>
      <c r="S10" s="5">
        <f t="shared" si="6"/>
        <v>0</v>
      </c>
      <c r="T10" s="12">
        <v>32907.4</v>
      </c>
      <c r="U10" s="5">
        <f t="shared" si="7"/>
        <v>0</v>
      </c>
      <c r="V10" s="13">
        <v>32907.4</v>
      </c>
      <c r="W10" s="15">
        <f t="shared" si="8"/>
        <v>0</v>
      </c>
      <c r="X10" s="5">
        <v>32907.4</v>
      </c>
      <c r="Y10" s="5">
        <v>32790.757120000002</v>
      </c>
      <c r="Z10" s="5">
        <v>116.64287999999931</v>
      </c>
      <c r="AA10" s="15">
        <v>99.645542096914369</v>
      </c>
      <c r="AB10" s="17">
        <f t="shared" ref="AB10:AB23" si="10">X10-C10</f>
        <v>0</v>
      </c>
      <c r="AC10" s="17">
        <f t="shared" ref="AC10:AC23" si="11">X10/C10*100</f>
        <v>100</v>
      </c>
      <c r="AD10" s="17">
        <f t="shared" ref="AD10:AD23" si="12">X10-V10</f>
        <v>0</v>
      </c>
      <c r="AE10" s="17">
        <f t="shared" ref="AE10:AE23" si="13">X10/V10*100</f>
        <v>100</v>
      </c>
      <c r="AF10" s="17">
        <f t="shared" ref="AF10:AF23" si="14">Y10/C10*100</f>
        <v>99.645542096914369</v>
      </c>
      <c r="AG10" s="17">
        <f t="shared" ref="AG10:AG23" si="15">Y10/V10*100</f>
        <v>99.645542096914369</v>
      </c>
    </row>
    <row r="11" spans="1:34" ht="60" x14ac:dyDescent="0.25">
      <c r="A11" s="3" t="s">
        <v>9</v>
      </c>
      <c r="B11" s="4">
        <v>3</v>
      </c>
      <c r="C11" s="5">
        <v>1731902.6872100001</v>
      </c>
      <c r="D11" s="5">
        <v>1731902.6872100001</v>
      </c>
      <c r="E11" s="5">
        <f t="shared" si="0"/>
        <v>0</v>
      </c>
      <c r="F11" s="5">
        <v>1741777.98725</v>
      </c>
      <c r="G11" s="5">
        <f t="shared" si="1"/>
        <v>9875.3000399998855</v>
      </c>
      <c r="H11" s="5">
        <v>1822276.19</v>
      </c>
      <c r="I11" s="5">
        <f t="shared" si="9"/>
        <v>80498.202749999939</v>
      </c>
      <c r="J11" s="5">
        <v>1822276.19</v>
      </c>
      <c r="K11" s="5">
        <f t="shared" si="2"/>
        <v>0</v>
      </c>
      <c r="L11" s="5">
        <v>1837352.53</v>
      </c>
      <c r="M11" s="5">
        <f t="shared" si="3"/>
        <v>15076.340000000084</v>
      </c>
      <c r="N11" s="5">
        <v>1837352.53</v>
      </c>
      <c r="O11" s="5">
        <f t="shared" si="4"/>
        <v>0</v>
      </c>
      <c r="P11" s="5">
        <v>1841556.69</v>
      </c>
      <c r="Q11" s="5">
        <f t="shared" si="5"/>
        <v>4204.1599999999162</v>
      </c>
      <c r="R11" s="5">
        <v>1854246.2287399999</v>
      </c>
      <c r="S11" s="5">
        <f t="shared" si="6"/>
        <v>12689.538739999989</v>
      </c>
      <c r="T11" s="12">
        <v>1828236.9283099999</v>
      </c>
      <c r="U11" s="5">
        <f t="shared" si="7"/>
        <v>-26009.300430000061</v>
      </c>
      <c r="V11" s="13">
        <v>1795300.2167200001</v>
      </c>
      <c r="W11" s="15">
        <f t="shared" si="8"/>
        <v>-32936.71158999973</v>
      </c>
      <c r="X11" s="5">
        <v>1795380.4955899999</v>
      </c>
      <c r="Y11" s="5">
        <v>1773981.9748200004</v>
      </c>
      <c r="Z11" s="5">
        <v>21398.520769999974</v>
      </c>
      <c r="AA11" s="15">
        <v>98.808134497252212</v>
      </c>
      <c r="AB11" s="17">
        <f t="shared" si="10"/>
        <v>63477.808379999828</v>
      </c>
      <c r="AC11" s="17">
        <f t="shared" si="11"/>
        <v>103.66520641423907</v>
      </c>
      <c r="AD11" s="17">
        <f t="shared" si="12"/>
        <v>80.278869999805465</v>
      </c>
      <c r="AE11" s="17">
        <f t="shared" si="13"/>
        <v>100.00447161256108</v>
      </c>
      <c r="AF11" s="17">
        <f t="shared" si="14"/>
        <v>102.42965658063548</v>
      </c>
      <c r="AG11" s="17">
        <f t="shared" si="15"/>
        <v>98.812552814205745</v>
      </c>
    </row>
    <row r="12" spans="1:34" ht="30" x14ac:dyDescent="0.25">
      <c r="A12" s="3" t="s">
        <v>5</v>
      </c>
      <c r="B12" s="4">
        <v>4</v>
      </c>
      <c r="C12" s="5">
        <v>28798495.00409</v>
      </c>
      <c r="D12" s="5">
        <v>28798495.00409</v>
      </c>
      <c r="E12" s="5">
        <f t="shared" si="0"/>
        <v>0</v>
      </c>
      <c r="F12" s="5">
        <v>30402133.658180002</v>
      </c>
      <c r="G12" s="5">
        <f t="shared" si="1"/>
        <v>1603638.6540900022</v>
      </c>
      <c r="H12" s="5">
        <v>30800409.300000001</v>
      </c>
      <c r="I12" s="5">
        <f t="shared" si="9"/>
        <v>398275.64181999862</v>
      </c>
      <c r="J12" s="5">
        <v>30800409.300000001</v>
      </c>
      <c r="K12" s="5">
        <f t="shared" si="2"/>
        <v>0</v>
      </c>
      <c r="L12" s="5">
        <v>31906805.66</v>
      </c>
      <c r="M12" s="5">
        <f t="shared" si="3"/>
        <v>1106396.3599999994</v>
      </c>
      <c r="N12" s="5">
        <v>31906805.66</v>
      </c>
      <c r="O12" s="5">
        <f t="shared" si="4"/>
        <v>0</v>
      </c>
      <c r="P12" s="5">
        <v>32218528.170000002</v>
      </c>
      <c r="Q12" s="5">
        <f t="shared" si="5"/>
        <v>311722.51000000164</v>
      </c>
      <c r="R12" s="5">
        <v>33449842.174600001</v>
      </c>
      <c r="S12" s="5">
        <f t="shared" si="6"/>
        <v>1231314.0045999996</v>
      </c>
      <c r="T12" s="12">
        <v>33995695.201779999</v>
      </c>
      <c r="U12" s="5">
        <f t="shared" si="7"/>
        <v>545853.02717999741</v>
      </c>
      <c r="V12" s="13">
        <v>33744388.20042</v>
      </c>
      <c r="W12" s="15">
        <f t="shared" si="8"/>
        <v>-251307.00135999918</v>
      </c>
      <c r="X12" s="5">
        <v>33766774.528030008</v>
      </c>
      <c r="Y12" s="5">
        <v>30076028.412720002</v>
      </c>
      <c r="Z12" s="5">
        <v>3690746.1153100007</v>
      </c>
      <c r="AA12" s="15">
        <v>89.069888472035458</v>
      </c>
      <c r="AB12" s="17">
        <f t="shared" si="10"/>
        <v>4968279.5239400081</v>
      </c>
      <c r="AC12" s="17">
        <f t="shared" si="11"/>
        <v>117.25187209690786</v>
      </c>
      <c r="AD12" s="17">
        <f t="shared" si="12"/>
        <v>22386.327610008419</v>
      </c>
      <c r="AE12" s="17">
        <f t="shared" si="13"/>
        <v>100.06634089045281</v>
      </c>
      <c r="AF12" s="17">
        <f t="shared" si="14"/>
        <v>104.43611170808948</v>
      </c>
      <c r="AG12" s="17">
        <f t="shared" si="15"/>
        <v>89.128978229173114</v>
      </c>
    </row>
    <row r="13" spans="1:34" ht="45" x14ac:dyDescent="0.25">
      <c r="A13" s="3" t="s">
        <v>10</v>
      </c>
      <c r="B13" s="4">
        <v>5</v>
      </c>
      <c r="C13" s="5">
        <v>11987502.48024</v>
      </c>
      <c r="D13" s="5">
        <v>11987502.48024</v>
      </c>
      <c r="E13" s="5">
        <f t="shared" si="0"/>
        <v>0</v>
      </c>
      <c r="F13" s="5">
        <v>12919646.51764</v>
      </c>
      <c r="G13" s="5">
        <f t="shared" si="1"/>
        <v>932144.0373999998</v>
      </c>
      <c r="H13" s="5">
        <v>13367985.560000001</v>
      </c>
      <c r="I13" s="5">
        <f t="shared" si="9"/>
        <v>448339.04236000031</v>
      </c>
      <c r="J13" s="5">
        <v>14976159.85</v>
      </c>
      <c r="K13" s="5">
        <f t="shared" si="2"/>
        <v>1608174.2899999991</v>
      </c>
      <c r="L13" s="5">
        <v>16101770.24</v>
      </c>
      <c r="M13" s="5">
        <f t="shared" si="3"/>
        <v>1125610.3900000006</v>
      </c>
      <c r="N13" s="5">
        <v>16101770.24</v>
      </c>
      <c r="O13" s="5">
        <f t="shared" si="4"/>
        <v>0</v>
      </c>
      <c r="P13" s="5">
        <v>16829890.239999998</v>
      </c>
      <c r="Q13" s="5">
        <f t="shared" si="5"/>
        <v>728119.99999999814</v>
      </c>
      <c r="R13" s="5">
        <v>19643857.433790002</v>
      </c>
      <c r="S13" s="5">
        <f t="shared" si="6"/>
        <v>2813967.1937900037</v>
      </c>
      <c r="T13" s="12">
        <v>22988912.553439997</v>
      </c>
      <c r="U13" s="5">
        <f t="shared" si="7"/>
        <v>3345055.1196499951</v>
      </c>
      <c r="V13" s="13">
        <v>22889070.462169997</v>
      </c>
      <c r="W13" s="15">
        <f t="shared" si="8"/>
        <v>-99842.091269999743</v>
      </c>
      <c r="X13" s="5">
        <v>22898819.097170003</v>
      </c>
      <c r="Y13" s="5">
        <v>22358088.907060001</v>
      </c>
      <c r="Z13" s="5">
        <v>540730.19011000195</v>
      </c>
      <c r="AA13" s="15">
        <v>97.638611022623309</v>
      </c>
      <c r="AB13" s="17">
        <f t="shared" si="10"/>
        <v>10911316.616930002</v>
      </c>
      <c r="AC13" s="17">
        <f t="shared" si="11"/>
        <v>191.02243469743624</v>
      </c>
      <c r="AD13" s="17">
        <f t="shared" si="12"/>
        <v>9748.6350000053644</v>
      </c>
      <c r="AE13" s="17">
        <f t="shared" si="13"/>
        <v>100.04259078592167</v>
      </c>
      <c r="AF13" s="17">
        <f t="shared" si="14"/>
        <v>186.51165198017438</v>
      </c>
      <c r="AG13" s="17">
        <f t="shared" si="15"/>
        <v>97.680196074420849</v>
      </c>
    </row>
    <row r="14" spans="1:34" ht="31.5" customHeight="1" x14ac:dyDescent="0.25">
      <c r="A14" s="3" t="s">
        <v>14</v>
      </c>
      <c r="B14" s="4">
        <v>6</v>
      </c>
      <c r="C14" s="5">
        <v>103062.611</v>
      </c>
      <c r="D14" s="5">
        <v>103062.611</v>
      </c>
      <c r="E14" s="5">
        <f t="shared" si="0"/>
        <v>0</v>
      </c>
      <c r="F14" s="5">
        <v>117647.12822</v>
      </c>
      <c r="G14" s="5">
        <f t="shared" si="1"/>
        <v>14584.517219999994</v>
      </c>
      <c r="H14" s="5">
        <v>118774.81</v>
      </c>
      <c r="I14" s="5">
        <f t="shared" si="9"/>
        <v>1127.681779999999</v>
      </c>
      <c r="J14" s="5">
        <v>118774.81</v>
      </c>
      <c r="K14" s="5">
        <f t="shared" si="2"/>
        <v>0</v>
      </c>
      <c r="L14" s="5">
        <v>111367.76</v>
      </c>
      <c r="M14" s="5">
        <f t="shared" si="3"/>
        <v>-7407.0500000000029</v>
      </c>
      <c r="N14" s="5">
        <v>111367.76</v>
      </c>
      <c r="O14" s="5">
        <f t="shared" si="4"/>
        <v>0</v>
      </c>
      <c r="P14" s="6">
        <v>111367.76</v>
      </c>
      <c r="Q14" s="5">
        <f t="shared" si="5"/>
        <v>0</v>
      </c>
      <c r="R14" s="5">
        <v>112212.5114</v>
      </c>
      <c r="S14" s="5">
        <f t="shared" si="6"/>
        <v>844.75140000000829</v>
      </c>
      <c r="T14" s="12">
        <v>112527.84411000001</v>
      </c>
      <c r="U14" s="5">
        <f t="shared" si="7"/>
        <v>315.33271000000241</v>
      </c>
      <c r="V14" s="13">
        <v>112824.95937000001</v>
      </c>
      <c r="W14" s="15">
        <f t="shared" si="8"/>
        <v>297.11526000000595</v>
      </c>
      <c r="X14" s="5">
        <v>113868.15113</v>
      </c>
      <c r="Y14" s="5">
        <v>113125.88835000001</v>
      </c>
      <c r="Z14" s="5">
        <v>742.26277999999002</v>
      </c>
      <c r="AA14" s="15">
        <v>99.348138375275312</v>
      </c>
      <c r="AB14" s="17">
        <f t="shared" si="10"/>
        <v>10805.540129999994</v>
      </c>
      <c r="AC14" s="17">
        <f t="shared" si="11"/>
        <v>110.48444244246829</v>
      </c>
      <c r="AD14" s="17">
        <f t="shared" si="12"/>
        <v>1043.191759999987</v>
      </c>
      <c r="AE14" s="17">
        <f t="shared" si="13"/>
        <v>100.92461080050464</v>
      </c>
      <c r="AF14" s="17">
        <f t="shared" si="14"/>
        <v>109.76423676089479</v>
      </c>
      <c r="AG14" s="17">
        <f t="shared" si="15"/>
        <v>100.26672199279338</v>
      </c>
    </row>
    <row r="15" spans="1:34" x14ac:dyDescent="0.25">
      <c r="A15" s="3" t="s">
        <v>3</v>
      </c>
      <c r="B15" s="4">
        <v>7</v>
      </c>
      <c r="C15" s="5">
        <v>30225051.602939997</v>
      </c>
      <c r="D15" s="5">
        <v>30378278.719999999</v>
      </c>
      <c r="E15" s="5">
        <f t="shared" si="0"/>
        <v>153227.11706000194</v>
      </c>
      <c r="F15" s="5">
        <v>31362313.648939997</v>
      </c>
      <c r="G15" s="5">
        <f t="shared" si="1"/>
        <v>984034.92893999815</v>
      </c>
      <c r="H15" s="5">
        <v>31776620.84</v>
      </c>
      <c r="I15" s="5">
        <f t="shared" si="9"/>
        <v>414307.19106000289</v>
      </c>
      <c r="J15" s="5">
        <v>31776620.84</v>
      </c>
      <c r="K15" s="5">
        <f t="shared" si="2"/>
        <v>0</v>
      </c>
      <c r="L15" s="5">
        <v>31945716.16</v>
      </c>
      <c r="M15" s="5">
        <f t="shared" si="3"/>
        <v>169095.3200000003</v>
      </c>
      <c r="N15" s="5">
        <v>31945716.16</v>
      </c>
      <c r="O15" s="5">
        <f t="shared" si="4"/>
        <v>0</v>
      </c>
      <c r="P15" s="6">
        <v>32069615.48</v>
      </c>
      <c r="Q15" s="5">
        <f t="shared" si="5"/>
        <v>123899.3200000003</v>
      </c>
      <c r="R15" s="5">
        <v>32638479.120960001</v>
      </c>
      <c r="S15" s="5">
        <f t="shared" si="6"/>
        <v>568863.64096000046</v>
      </c>
      <c r="T15" s="12">
        <v>32314416.000500001</v>
      </c>
      <c r="U15" s="5">
        <f t="shared" si="7"/>
        <v>-324063.12045999989</v>
      </c>
      <c r="V15" s="13">
        <v>31232541.289659999</v>
      </c>
      <c r="W15" s="15">
        <f t="shared" si="8"/>
        <v>-1081874.7108400017</v>
      </c>
      <c r="X15" s="5">
        <v>31234692.210379999</v>
      </c>
      <c r="Y15" s="5">
        <v>30232968.082999997</v>
      </c>
      <c r="Z15" s="5">
        <v>1001724.1273799975</v>
      </c>
      <c r="AA15" s="15">
        <v>96.792911802578587</v>
      </c>
      <c r="AB15" s="17">
        <f t="shared" si="10"/>
        <v>1009640.6074400023</v>
      </c>
      <c r="AC15" s="17">
        <f t="shared" si="11"/>
        <v>103.34040987159736</v>
      </c>
      <c r="AD15" s="17">
        <f t="shared" si="12"/>
        <v>2150.92071999982</v>
      </c>
      <c r="AE15" s="17">
        <f t="shared" si="13"/>
        <v>100.00688679380923</v>
      </c>
      <c r="AF15" s="17">
        <f t="shared" si="14"/>
        <v>100.02619178343843</v>
      </c>
      <c r="AG15" s="17">
        <f t="shared" si="15"/>
        <v>96.799577730836376</v>
      </c>
    </row>
    <row r="16" spans="1:34" ht="30" x14ac:dyDescent="0.25">
      <c r="A16" s="3" t="s">
        <v>13</v>
      </c>
      <c r="B16" s="4">
        <v>8</v>
      </c>
      <c r="C16" s="5">
        <v>1131286.9247999999</v>
      </c>
      <c r="D16" s="5">
        <v>1131286.9247999999</v>
      </c>
      <c r="E16" s="5">
        <f t="shared" si="0"/>
        <v>0</v>
      </c>
      <c r="F16" s="5">
        <v>1292212.1451700001</v>
      </c>
      <c r="G16" s="5">
        <f t="shared" si="1"/>
        <v>160925.22037000023</v>
      </c>
      <c r="H16" s="5">
        <v>1309942.52</v>
      </c>
      <c r="I16" s="5">
        <f t="shared" si="9"/>
        <v>17730.37482999987</v>
      </c>
      <c r="J16" s="5">
        <v>1309942.52</v>
      </c>
      <c r="K16" s="5">
        <f t="shared" si="2"/>
        <v>0</v>
      </c>
      <c r="L16" s="5">
        <v>1329584.73</v>
      </c>
      <c r="M16" s="5">
        <f t="shared" si="3"/>
        <v>19642.209999999963</v>
      </c>
      <c r="N16" s="5">
        <v>1329584.73</v>
      </c>
      <c r="O16" s="5">
        <f t="shared" si="4"/>
        <v>0</v>
      </c>
      <c r="P16" s="6">
        <v>1320437.8500000001</v>
      </c>
      <c r="Q16" s="5">
        <f t="shared" si="5"/>
        <v>-9146.8799999998882</v>
      </c>
      <c r="R16" s="5">
        <v>1335273.6605500001</v>
      </c>
      <c r="S16" s="5">
        <f t="shared" si="6"/>
        <v>14835.810550000053</v>
      </c>
      <c r="T16" s="12">
        <v>1330810.4964100001</v>
      </c>
      <c r="U16" s="5">
        <f t="shared" si="7"/>
        <v>-4463.164140000008</v>
      </c>
      <c r="V16" s="13">
        <v>1326296.8889200001</v>
      </c>
      <c r="W16" s="15">
        <f t="shared" si="8"/>
        <v>-4513.6074900000822</v>
      </c>
      <c r="X16" s="5">
        <v>1331656.95184</v>
      </c>
      <c r="Y16" s="5">
        <v>1315952.8563900001</v>
      </c>
      <c r="Z16" s="5">
        <v>15704.095449999939</v>
      </c>
      <c r="AA16" s="15">
        <v>98.820710136473139</v>
      </c>
      <c r="AB16" s="17">
        <f t="shared" si="10"/>
        <v>200370.02704000007</v>
      </c>
      <c r="AC16" s="17">
        <f t="shared" si="11"/>
        <v>117.711689461577</v>
      </c>
      <c r="AD16" s="17">
        <f t="shared" si="12"/>
        <v>5360.0629199999385</v>
      </c>
      <c r="AE16" s="17">
        <f t="shared" si="13"/>
        <v>100.40413748722314</v>
      </c>
      <c r="AF16" s="17">
        <f t="shared" si="14"/>
        <v>116.3235274395704</v>
      </c>
      <c r="AG16" s="17">
        <f t="shared" si="15"/>
        <v>99.220081671274741</v>
      </c>
    </row>
    <row r="17" spans="1:33" x14ac:dyDescent="0.25">
      <c r="A17" s="3" t="s">
        <v>11</v>
      </c>
      <c r="B17" s="4">
        <v>9</v>
      </c>
      <c r="C17" s="5">
        <v>11592366.49501</v>
      </c>
      <c r="D17" s="5">
        <v>11592366.49501</v>
      </c>
      <c r="E17" s="5">
        <f t="shared" si="0"/>
        <v>0</v>
      </c>
      <c r="F17" s="5">
        <v>11743238.59182</v>
      </c>
      <c r="G17" s="5">
        <f t="shared" si="1"/>
        <v>150872.09681000002</v>
      </c>
      <c r="H17" s="5">
        <v>12151550.5</v>
      </c>
      <c r="I17" s="5">
        <f t="shared" si="9"/>
        <v>408311.90818000026</v>
      </c>
      <c r="J17" s="5">
        <v>12151550.5</v>
      </c>
      <c r="K17" s="5">
        <f t="shared" si="2"/>
        <v>0</v>
      </c>
      <c r="L17" s="5">
        <v>13164008.91</v>
      </c>
      <c r="M17" s="5">
        <f t="shared" si="3"/>
        <v>1012458.4100000001</v>
      </c>
      <c r="N17" s="5">
        <v>13164008.91</v>
      </c>
      <c r="O17" s="5">
        <f t="shared" si="4"/>
        <v>0</v>
      </c>
      <c r="P17" s="6">
        <v>13391826.689999999</v>
      </c>
      <c r="Q17" s="5">
        <f t="shared" si="5"/>
        <v>227817.77999999933</v>
      </c>
      <c r="R17" s="5">
        <v>14409812.088569999</v>
      </c>
      <c r="S17" s="5">
        <f t="shared" si="6"/>
        <v>1017985.3985699993</v>
      </c>
      <c r="T17" s="12">
        <v>15793719.35863</v>
      </c>
      <c r="U17" s="5">
        <f t="shared" si="7"/>
        <v>1383907.2700600009</v>
      </c>
      <c r="V17" s="13">
        <v>17549790.007439997</v>
      </c>
      <c r="W17" s="15">
        <f t="shared" si="8"/>
        <v>1756070.6488099974</v>
      </c>
      <c r="X17" s="5">
        <v>17830277.259989996</v>
      </c>
      <c r="Y17" s="5">
        <v>17594852.102479998</v>
      </c>
      <c r="Z17" s="5">
        <v>235425.15750999888</v>
      </c>
      <c r="AA17" s="15">
        <v>98.679632660349725</v>
      </c>
      <c r="AB17" s="17">
        <f t="shared" si="10"/>
        <v>6237910.7649799958</v>
      </c>
      <c r="AC17" s="17">
        <f t="shared" si="11"/>
        <v>153.81050338311113</v>
      </c>
      <c r="AD17" s="17">
        <f t="shared" si="12"/>
        <v>280487.25254999846</v>
      </c>
      <c r="AE17" s="17">
        <f t="shared" si="13"/>
        <v>101.59823708677477</v>
      </c>
      <c r="AF17" s="17">
        <f t="shared" si="14"/>
        <v>151.77963973148886</v>
      </c>
      <c r="AG17" s="17">
        <f t="shared" si="15"/>
        <v>100.25676714662055</v>
      </c>
    </row>
    <row r="18" spans="1:33" ht="15" customHeight="1" x14ac:dyDescent="0.25">
      <c r="A18" s="3" t="s">
        <v>4</v>
      </c>
      <c r="B18" s="4">
        <v>10</v>
      </c>
      <c r="C18" s="5">
        <v>45013183.08145</v>
      </c>
      <c r="D18" s="5">
        <v>45013183.08145</v>
      </c>
      <c r="E18" s="5">
        <f t="shared" si="0"/>
        <v>0</v>
      </c>
      <c r="F18" s="5">
        <v>45498481.487849995</v>
      </c>
      <c r="G18" s="5">
        <f t="shared" si="1"/>
        <v>485298.40639999509</v>
      </c>
      <c r="H18" s="5">
        <v>45725854.600000001</v>
      </c>
      <c r="I18" s="5">
        <f t="shared" si="9"/>
        <v>227373.112150006</v>
      </c>
      <c r="J18" s="5">
        <v>45725854.600000001</v>
      </c>
      <c r="K18" s="5">
        <f t="shared" si="2"/>
        <v>0</v>
      </c>
      <c r="L18" s="5">
        <v>46717512.590000004</v>
      </c>
      <c r="M18" s="5">
        <f t="shared" si="3"/>
        <v>991657.99000000209</v>
      </c>
      <c r="N18" s="5">
        <v>46717512.590000004</v>
      </c>
      <c r="O18" s="5">
        <f t="shared" si="4"/>
        <v>0</v>
      </c>
      <c r="P18" s="5">
        <v>48086755.32</v>
      </c>
      <c r="Q18" s="5">
        <f t="shared" si="5"/>
        <v>1369242.7299999967</v>
      </c>
      <c r="R18" s="5">
        <v>47934875.442880005</v>
      </c>
      <c r="S18" s="5">
        <f t="shared" si="6"/>
        <v>-151879.87711999565</v>
      </c>
      <c r="T18" s="12">
        <v>50034220.117809996</v>
      </c>
      <c r="U18" s="5">
        <f t="shared" si="7"/>
        <v>2099344.6749299914</v>
      </c>
      <c r="V18" s="13">
        <v>49465744.717230007</v>
      </c>
      <c r="W18" s="15">
        <f t="shared" si="8"/>
        <v>-568475.40057998896</v>
      </c>
      <c r="X18" s="5">
        <v>49559213.341650009</v>
      </c>
      <c r="Y18" s="5">
        <v>49182132.849210002</v>
      </c>
      <c r="Z18" s="5">
        <v>377080.49243999919</v>
      </c>
      <c r="AA18" s="15">
        <v>99.239131400572276</v>
      </c>
      <c r="AB18" s="17">
        <f t="shared" si="10"/>
        <v>4546030.2602000087</v>
      </c>
      <c r="AC18" s="17">
        <f t="shared" si="11"/>
        <v>110.09933079376792</v>
      </c>
      <c r="AD18" s="17">
        <f t="shared" si="12"/>
        <v>93468.624420002103</v>
      </c>
      <c r="AE18" s="17">
        <f t="shared" si="13"/>
        <v>100.18895626651194</v>
      </c>
      <c r="AF18" s="17">
        <f t="shared" si="14"/>
        <v>109.26161955757807</v>
      </c>
      <c r="AG18" s="17">
        <f t="shared" si="15"/>
        <v>99.426649958185678</v>
      </c>
    </row>
    <row r="19" spans="1:33" ht="30" x14ac:dyDescent="0.25">
      <c r="A19" s="3" t="s">
        <v>12</v>
      </c>
      <c r="B19" s="4">
        <v>11</v>
      </c>
      <c r="C19" s="5">
        <v>2557188.4810700002</v>
      </c>
      <c r="D19" s="5">
        <v>2557188.4810700002</v>
      </c>
      <c r="E19" s="5">
        <f t="shared" si="0"/>
        <v>0</v>
      </c>
      <c r="F19" s="5">
        <v>2665982.7431399999</v>
      </c>
      <c r="G19" s="5">
        <f t="shared" si="1"/>
        <v>108794.26206999971</v>
      </c>
      <c r="H19" s="5">
        <v>2667118.42</v>
      </c>
      <c r="I19" s="5">
        <f t="shared" si="9"/>
        <v>1135.6768600000069</v>
      </c>
      <c r="J19" s="5">
        <v>2667118.42</v>
      </c>
      <c r="K19" s="5">
        <f t="shared" si="2"/>
        <v>0</v>
      </c>
      <c r="L19" s="5">
        <v>2793751.39</v>
      </c>
      <c r="M19" s="5">
        <f t="shared" si="3"/>
        <v>126632.9700000002</v>
      </c>
      <c r="N19" s="5">
        <v>2793751.39</v>
      </c>
      <c r="O19" s="5">
        <f t="shared" si="4"/>
        <v>0</v>
      </c>
      <c r="P19" s="5">
        <v>2902667.15</v>
      </c>
      <c r="Q19" s="5">
        <f t="shared" si="5"/>
        <v>108915.75999999978</v>
      </c>
      <c r="R19" s="5">
        <v>2926228.7568700002</v>
      </c>
      <c r="S19" s="5">
        <f t="shared" si="6"/>
        <v>23561.606870000251</v>
      </c>
      <c r="T19" s="12">
        <v>2937345.0791799999</v>
      </c>
      <c r="U19" s="5">
        <f t="shared" si="7"/>
        <v>11116.322309999727</v>
      </c>
      <c r="V19" s="13">
        <v>2942891.3981999997</v>
      </c>
      <c r="W19" s="15">
        <f t="shared" si="8"/>
        <v>5546.3190199998207</v>
      </c>
      <c r="X19" s="5">
        <v>2945447.0300500002</v>
      </c>
      <c r="Y19" s="5">
        <v>2582318.1831</v>
      </c>
      <c r="Z19" s="5">
        <v>363128.84695000009</v>
      </c>
      <c r="AA19" s="15">
        <v>87.671520035998213</v>
      </c>
      <c r="AB19" s="17">
        <f t="shared" si="10"/>
        <v>388258.54897999996</v>
      </c>
      <c r="AC19" s="17">
        <f t="shared" si="11"/>
        <v>115.18302431964426</v>
      </c>
      <c r="AD19" s="17">
        <f t="shared" si="12"/>
        <v>2555.6318500004709</v>
      </c>
      <c r="AE19" s="17">
        <f t="shared" si="13"/>
        <v>100.08684084813879</v>
      </c>
      <c r="AF19" s="17">
        <f t="shared" si="14"/>
        <v>100.9827082444656</v>
      </c>
      <c r="AG19" s="17">
        <f t="shared" si="15"/>
        <v>87.747654727573646</v>
      </c>
    </row>
    <row r="20" spans="1:33" ht="33" customHeight="1" x14ac:dyDescent="0.25">
      <c r="A20" s="3" t="s">
        <v>8</v>
      </c>
      <c r="B20" s="4">
        <v>12</v>
      </c>
      <c r="C20" s="5">
        <v>380794.35636999999</v>
      </c>
      <c r="D20" s="5">
        <v>380794.35636999999</v>
      </c>
      <c r="E20" s="5">
        <f t="shared" si="0"/>
        <v>0</v>
      </c>
      <c r="F20" s="5">
        <v>380794.35636999999</v>
      </c>
      <c r="G20" s="5">
        <f t="shared" si="1"/>
        <v>0</v>
      </c>
      <c r="H20" s="6">
        <v>377794.36</v>
      </c>
      <c r="I20" s="5">
        <f t="shared" si="9"/>
        <v>-2999.996370000008</v>
      </c>
      <c r="J20" s="5">
        <v>377794.36</v>
      </c>
      <c r="K20" s="5">
        <f t="shared" si="2"/>
        <v>0</v>
      </c>
      <c r="L20" s="5">
        <v>357794.36</v>
      </c>
      <c r="M20" s="5">
        <f t="shared" si="3"/>
        <v>-20000</v>
      </c>
      <c r="N20" s="5">
        <v>357794.36</v>
      </c>
      <c r="O20" s="5">
        <f t="shared" si="4"/>
        <v>0</v>
      </c>
      <c r="P20" s="5">
        <v>357794.36</v>
      </c>
      <c r="Q20" s="5">
        <f t="shared" si="5"/>
        <v>0</v>
      </c>
      <c r="R20" s="5">
        <v>359189.57882999995</v>
      </c>
      <c r="S20" s="5">
        <f t="shared" si="6"/>
        <v>1395.2188299999689</v>
      </c>
      <c r="T20" s="12">
        <v>357426.96717000002</v>
      </c>
      <c r="U20" s="5">
        <f t="shared" si="7"/>
        <v>-1762.6116599999368</v>
      </c>
      <c r="V20" s="13">
        <v>355743.64367000002</v>
      </c>
      <c r="W20" s="15">
        <f t="shared" si="8"/>
        <v>-1683.3234999999986</v>
      </c>
      <c r="X20" s="5">
        <v>355743.64366999996</v>
      </c>
      <c r="Y20" s="5">
        <v>353218.47063999996</v>
      </c>
      <c r="Z20" s="5">
        <v>2525.173030000009</v>
      </c>
      <c r="AA20" s="15">
        <v>99.290170583527711</v>
      </c>
      <c r="AB20" s="17">
        <f t="shared" si="10"/>
        <v>-25050.712700000033</v>
      </c>
      <c r="AC20" s="17">
        <f t="shared" si="11"/>
        <v>93.421459041882585</v>
      </c>
      <c r="AD20" s="17">
        <f t="shared" si="12"/>
        <v>0</v>
      </c>
      <c r="AE20" s="17">
        <f t="shared" si="13"/>
        <v>99.999999999999986</v>
      </c>
      <c r="AF20" s="17">
        <f t="shared" si="14"/>
        <v>92.75832604430569</v>
      </c>
      <c r="AG20" s="17">
        <f t="shared" si="15"/>
        <v>99.290170583527697</v>
      </c>
    </row>
    <row r="21" spans="1:33" ht="44.25" customHeight="1" x14ac:dyDescent="0.25">
      <c r="A21" s="3" t="s">
        <v>6</v>
      </c>
      <c r="B21" s="4">
        <v>13</v>
      </c>
      <c r="C21" s="5">
        <v>594294.4</v>
      </c>
      <c r="D21" s="5">
        <v>594294.4</v>
      </c>
      <c r="E21" s="5">
        <f t="shared" si="0"/>
        <v>0</v>
      </c>
      <c r="F21" s="5">
        <v>594294.4</v>
      </c>
      <c r="G21" s="5">
        <f t="shared" si="1"/>
        <v>0</v>
      </c>
      <c r="H21" s="5">
        <v>298794.40000000002</v>
      </c>
      <c r="I21" s="5">
        <f t="shared" si="9"/>
        <v>-295500</v>
      </c>
      <c r="J21" s="5">
        <v>298794.40000000002</v>
      </c>
      <c r="K21" s="5">
        <f t="shared" si="2"/>
        <v>0</v>
      </c>
      <c r="L21" s="5">
        <v>280729.65399999998</v>
      </c>
      <c r="M21" s="5">
        <f t="shared" si="3"/>
        <v>-18064.746000000043</v>
      </c>
      <c r="N21" s="5">
        <v>280729.65399999998</v>
      </c>
      <c r="O21" s="5">
        <f t="shared" si="4"/>
        <v>0</v>
      </c>
      <c r="P21" s="5">
        <v>201663.24</v>
      </c>
      <c r="Q21" s="5">
        <f t="shared" si="5"/>
        <v>-79066.41399999999</v>
      </c>
      <c r="R21" s="5">
        <v>78204.189510000011</v>
      </c>
      <c r="S21" s="5">
        <f t="shared" si="6"/>
        <v>-123459.05048999998</v>
      </c>
      <c r="T21" s="12">
        <v>78204.189510000011</v>
      </c>
      <c r="U21" s="5">
        <f t="shared" si="7"/>
        <v>0</v>
      </c>
      <c r="V21" s="13">
        <v>2998.7100699999996</v>
      </c>
      <c r="W21" s="15">
        <f t="shared" si="8"/>
        <v>-75205.47944000001</v>
      </c>
      <c r="X21" s="5">
        <v>2998.7100699999996</v>
      </c>
      <c r="Y21" s="5">
        <v>2998.7100699999996</v>
      </c>
      <c r="Z21" s="5">
        <v>0</v>
      </c>
      <c r="AA21" s="15">
        <v>100</v>
      </c>
      <c r="AB21" s="17">
        <f t="shared" si="10"/>
        <v>-591295.68992999999</v>
      </c>
      <c r="AC21" s="17">
        <f t="shared" si="11"/>
        <v>0.50458326210040005</v>
      </c>
      <c r="AD21" s="17">
        <f t="shared" si="12"/>
        <v>0</v>
      </c>
      <c r="AE21" s="17">
        <f t="shared" si="13"/>
        <v>100</v>
      </c>
      <c r="AF21" s="17">
        <f t="shared" si="14"/>
        <v>0.50458326210040005</v>
      </c>
      <c r="AG21" s="17">
        <f t="shared" si="15"/>
        <v>100</v>
      </c>
    </row>
    <row r="22" spans="1:33" ht="76.5" customHeight="1" x14ac:dyDescent="0.25">
      <c r="A22" s="3" t="s">
        <v>7</v>
      </c>
      <c r="B22" s="4">
        <v>14</v>
      </c>
      <c r="C22" s="5">
        <v>3205946.29</v>
      </c>
      <c r="D22" s="5">
        <v>3205946.29</v>
      </c>
      <c r="E22" s="5">
        <f t="shared" si="0"/>
        <v>0</v>
      </c>
      <c r="F22" s="5">
        <v>3205946.29</v>
      </c>
      <c r="G22" s="5">
        <f t="shared" si="1"/>
        <v>0</v>
      </c>
      <c r="H22" s="5">
        <v>3507808.83</v>
      </c>
      <c r="I22" s="5">
        <f t="shared" si="9"/>
        <v>301862.54000000004</v>
      </c>
      <c r="J22" s="5">
        <v>3507808.83</v>
      </c>
      <c r="K22" s="5">
        <f t="shared" si="2"/>
        <v>0</v>
      </c>
      <c r="L22" s="5">
        <v>4377808.83</v>
      </c>
      <c r="M22" s="5">
        <f t="shared" si="3"/>
        <v>870000</v>
      </c>
      <c r="N22" s="5">
        <v>4377808.83</v>
      </c>
      <c r="O22" s="5">
        <f t="shared" si="4"/>
        <v>0</v>
      </c>
      <c r="P22" s="5">
        <v>4573808.83</v>
      </c>
      <c r="Q22" s="5">
        <f t="shared" si="5"/>
        <v>196000</v>
      </c>
      <c r="R22" s="5">
        <v>4573808.8332799999</v>
      </c>
      <c r="S22" s="5">
        <f t="shared" si="6"/>
        <v>3.2799998298287392E-3</v>
      </c>
      <c r="T22" s="12">
        <v>4775682.1870400002</v>
      </c>
      <c r="U22" s="5">
        <f t="shared" si="7"/>
        <v>201873.35376000032</v>
      </c>
      <c r="V22" s="13">
        <v>4762885.5682299994</v>
      </c>
      <c r="W22" s="15">
        <f t="shared" si="8"/>
        <v>-12796.618810000829</v>
      </c>
      <c r="X22" s="5">
        <v>4762885.5682299994</v>
      </c>
      <c r="Y22" s="5">
        <v>4732639.5390299996</v>
      </c>
      <c r="Z22" s="5">
        <v>30246.029199999175</v>
      </c>
      <c r="AA22" s="15">
        <v>99.364964184700327</v>
      </c>
      <c r="AB22" s="17">
        <f t="shared" si="10"/>
        <v>1556939.2782299994</v>
      </c>
      <c r="AC22" s="17">
        <f t="shared" si="11"/>
        <v>148.56410985693711</v>
      </c>
      <c r="AD22" s="17">
        <f t="shared" si="12"/>
        <v>0</v>
      </c>
      <c r="AE22" s="17">
        <f t="shared" si="13"/>
        <v>100</v>
      </c>
      <c r="AF22" s="17">
        <f t="shared" si="14"/>
        <v>147.6206745506644</v>
      </c>
      <c r="AG22" s="17">
        <f t="shared" si="15"/>
        <v>99.364964184700327</v>
      </c>
    </row>
    <row r="23" spans="1:33" x14ac:dyDescent="0.25">
      <c r="A23" s="7" t="s">
        <v>1</v>
      </c>
      <c r="B23" s="7"/>
      <c r="C23" s="8">
        <f>SUM(C9:C22)</f>
        <v>144036523.61926001</v>
      </c>
      <c r="D23" s="8">
        <f>SUM(D9:D22)</f>
        <v>144189750.73632002</v>
      </c>
      <c r="E23" s="8">
        <f>SUM(E9:E22)</f>
        <v>153227.11706000194</v>
      </c>
      <c r="F23" s="8">
        <f>SUM(F9:F22)</f>
        <v>148646539.68066001</v>
      </c>
      <c r="G23" s="8">
        <f t="shared" si="1"/>
        <v>4456788.9443399906</v>
      </c>
      <c r="H23" s="8">
        <f>SUM(H9:H22)</f>
        <v>150732207.87000003</v>
      </c>
      <c r="I23" s="8">
        <f t="shared" si="9"/>
        <v>2085668.1893400252</v>
      </c>
      <c r="J23" s="8">
        <f>SUM(J9:J22)</f>
        <v>152340382.16000003</v>
      </c>
      <c r="K23" s="8">
        <f t="shared" si="2"/>
        <v>1608174.2899999917</v>
      </c>
      <c r="L23" s="8">
        <f>SUM(L9:L22)</f>
        <v>158145228.21400005</v>
      </c>
      <c r="M23" s="8">
        <f t="shared" si="3"/>
        <v>5804846.05400002</v>
      </c>
      <c r="N23" s="8">
        <f>SUM(N9:N22)</f>
        <v>158145228.21400005</v>
      </c>
      <c r="O23" s="8">
        <f t="shared" si="4"/>
        <v>0</v>
      </c>
      <c r="P23" s="8">
        <f t="shared" ref="P23:V23" si="16">SUM(P9:P22)</f>
        <v>160963803.81000003</v>
      </c>
      <c r="Q23" s="8">
        <f t="shared" si="16"/>
        <v>2818575.5959999962</v>
      </c>
      <c r="R23" s="8">
        <f t="shared" si="16"/>
        <v>166307379.9346</v>
      </c>
      <c r="S23" s="8">
        <f t="shared" si="16"/>
        <v>5343576.1246000063</v>
      </c>
      <c r="T23" s="8">
        <f t="shared" si="16"/>
        <v>173979118.86448997</v>
      </c>
      <c r="U23" s="8">
        <f t="shared" si="16"/>
        <v>7671738.9298899863</v>
      </c>
      <c r="V23" s="8">
        <f t="shared" si="16"/>
        <v>173354208.01016</v>
      </c>
      <c r="W23" s="16">
        <f t="shared" si="8"/>
        <v>-624910.85432997346</v>
      </c>
      <c r="X23" s="8">
        <f>SUM(X9:X22)</f>
        <v>173667234.73543003</v>
      </c>
      <c r="Y23" s="8">
        <f t="shared" ref="Y23:Z23" si="17">SUM(Y9:Y22)</f>
        <v>166999485.42534998</v>
      </c>
      <c r="Z23" s="8">
        <f t="shared" si="17"/>
        <v>6667749.3100799983</v>
      </c>
      <c r="AA23" s="16">
        <f>Y23/X23*100</f>
        <v>96.160617562525303</v>
      </c>
      <c r="AB23" s="18">
        <f t="shared" si="10"/>
        <v>29630711.116170019</v>
      </c>
      <c r="AC23" s="18">
        <f t="shared" si="11"/>
        <v>120.57166499970144</v>
      </c>
      <c r="AD23" s="18">
        <f t="shared" si="12"/>
        <v>313026.72527003288</v>
      </c>
      <c r="AE23" s="18">
        <f t="shared" si="13"/>
        <v>100.18057059523566</v>
      </c>
      <c r="AF23" s="18">
        <f t="shared" si="14"/>
        <v>115.9424576691321</v>
      </c>
      <c r="AG23" s="18">
        <f t="shared" si="15"/>
        <v>96.334255362040253</v>
      </c>
    </row>
  </sheetData>
  <mergeCells count="12">
    <mergeCell ref="X5:AA7"/>
    <mergeCell ref="AF4:AG4"/>
    <mergeCell ref="C5:W7"/>
    <mergeCell ref="A5:A8"/>
    <mergeCell ref="B5:B8"/>
    <mergeCell ref="A4:B4"/>
    <mergeCell ref="M1:N1"/>
    <mergeCell ref="AB7:AC7"/>
    <mergeCell ref="AD7:AE7"/>
    <mergeCell ref="AB6:AE6"/>
    <mergeCell ref="AB5:AG5"/>
    <mergeCell ref="AF6:AG7"/>
  </mergeCells>
  <pageMargins left="0.70866141732283472" right="0.70866141732283472" top="0.74803149606299213" bottom="0.74803149606299213" header="0.31496062992125984" footer="0.31496062992125984"/>
  <pageSetup paperSize="8" scale="56" fitToWidth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8"/>
  <sheetViews>
    <sheetView tabSelected="1" view="pageBreakPreview" zoomScale="60" zoomScaleNormal="100" workbookViewId="0">
      <pane xSplit="3" ySplit="9" topLeftCell="D10" activePane="bottomRight" state="frozen"/>
      <selection pane="topRight" activeCell="D1" sqref="D1"/>
      <selection pane="bottomLeft" activeCell="A3" sqref="A3"/>
      <selection pane="bottomRight" activeCell="L17" sqref="L17"/>
    </sheetView>
  </sheetViews>
  <sheetFormatPr defaultRowHeight="15" x14ac:dyDescent="0.25"/>
  <cols>
    <col min="1" max="1" width="5.85546875" style="27" customWidth="1"/>
    <col min="2" max="2" width="26.42578125" style="27" customWidth="1"/>
    <col min="3" max="3" width="6.7109375" style="27" customWidth="1"/>
    <col min="4" max="4" width="17.140625" style="27" customWidth="1"/>
    <col min="5" max="5" width="16.140625" style="35" customWidth="1"/>
    <col min="6" max="6" width="13.28515625" style="27" customWidth="1"/>
    <col min="7" max="7" width="18" style="34" customWidth="1"/>
    <col min="8" max="8" width="15.7109375" style="27" customWidth="1"/>
    <col min="9" max="9" width="18" style="34" customWidth="1"/>
    <col min="10" max="10" width="15.140625" style="27" customWidth="1"/>
    <col min="11" max="11" width="17.42578125" style="27" customWidth="1"/>
    <col min="12" max="12" width="15.28515625" style="27" customWidth="1"/>
    <col min="13" max="13" width="15.85546875" style="27" customWidth="1"/>
    <col min="14" max="14" width="15.140625" style="27" customWidth="1"/>
    <col min="15" max="16" width="15.85546875" style="27" customWidth="1"/>
    <col min="17" max="17" width="16.28515625" style="27" customWidth="1"/>
    <col min="18" max="18" width="17.140625" style="27" customWidth="1"/>
    <col min="19" max="19" width="16.85546875" style="27" customWidth="1"/>
    <col min="20" max="20" width="14.7109375" style="27" customWidth="1"/>
    <col min="21" max="21" width="18.28515625" style="34" customWidth="1"/>
    <col min="22" max="22" width="14.42578125" style="27" customWidth="1"/>
    <col min="23" max="23" width="17.85546875" style="27" customWidth="1"/>
    <col min="24" max="24" width="14" style="27" customWidth="1"/>
    <col min="25" max="26" width="16.42578125" style="27" customWidth="1"/>
    <col min="27" max="27" width="14.85546875" style="27" customWidth="1"/>
    <col min="28" max="28" width="9.140625" style="27"/>
    <col min="29" max="29" width="15.7109375" style="27" customWidth="1"/>
    <col min="30" max="30" width="9.140625" style="27"/>
    <col min="31" max="31" width="14" style="27" customWidth="1"/>
    <col min="32" max="32" width="9.140625" style="27"/>
    <col min="33" max="33" width="16.85546875" style="27" customWidth="1"/>
    <col min="34" max="34" width="14.85546875" style="27" customWidth="1"/>
    <col min="35" max="16384" width="9.140625" style="27"/>
  </cols>
  <sheetData>
    <row r="1" spans="1:37" x14ac:dyDescent="0.25">
      <c r="S1" s="79" t="s">
        <v>95</v>
      </c>
      <c r="T1" s="79"/>
      <c r="U1" s="36"/>
      <c r="Z1" s="36"/>
      <c r="AA1" s="36"/>
      <c r="AB1" s="36"/>
      <c r="AC1" s="36"/>
      <c r="AD1" s="36"/>
      <c r="AE1" s="36"/>
      <c r="AI1" s="36"/>
      <c r="AJ1" s="36"/>
      <c r="AK1" s="36"/>
    </row>
    <row r="2" spans="1:37" x14ac:dyDescent="0.25">
      <c r="Z2" s="36"/>
      <c r="AA2" s="36"/>
      <c r="AB2" s="36"/>
      <c r="AC2" s="36"/>
      <c r="AD2" s="36"/>
      <c r="AE2" s="36"/>
      <c r="AF2" s="51"/>
      <c r="AG2" s="51"/>
      <c r="AH2" s="51"/>
      <c r="AI2" s="36"/>
      <c r="AJ2" s="36"/>
      <c r="AK2" s="36"/>
    </row>
    <row r="3" spans="1:37" ht="15.75" x14ac:dyDescent="0.25">
      <c r="A3" s="80" t="s">
        <v>96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2"/>
      <c r="U3" s="82"/>
      <c r="V3" s="82"/>
      <c r="W3" s="82"/>
      <c r="X3" s="82"/>
      <c r="Y3" s="82"/>
      <c r="Z3" s="82"/>
      <c r="AA3" s="82"/>
      <c r="AB3" s="82"/>
      <c r="AC3" s="36"/>
      <c r="AD3" s="36"/>
      <c r="AE3" s="36"/>
      <c r="AF3" s="36"/>
      <c r="AG3" s="36"/>
      <c r="AH3" s="36"/>
      <c r="AI3" s="36"/>
      <c r="AJ3" s="36"/>
      <c r="AK3" s="36"/>
    </row>
    <row r="4" spans="1:37" x14ac:dyDescent="0.25"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</row>
    <row r="5" spans="1:37" x14ac:dyDescent="0.25">
      <c r="A5" s="78" t="s">
        <v>45</v>
      </c>
      <c r="B5" s="78"/>
      <c r="C5" s="78"/>
      <c r="Z5" s="36"/>
      <c r="AA5" s="36"/>
      <c r="AB5" s="36"/>
      <c r="AC5" s="36"/>
      <c r="AD5" s="36"/>
      <c r="AE5" s="36"/>
      <c r="AI5" s="36"/>
      <c r="AJ5" s="36"/>
      <c r="AK5" s="36"/>
    </row>
    <row r="6" spans="1:37" s="86" customFormat="1" x14ac:dyDescent="0.2">
      <c r="A6" s="77" t="s">
        <v>48</v>
      </c>
      <c r="B6" s="77" t="s">
        <v>0</v>
      </c>
      <c r="C6" s="77" t="s">
        <v>49</v>
      </c>
      <c r="D6" s="81" t="s">
        <v>98</v>
      </c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3" t="s">
        <v>24</v>
      </c>
      <c r="Z6" s="83"/>
      <c r="AA6" s="83"/>
      <c r="AB6" s="83"/>
      <c r="AC6" s="84" t="s">
        <v>43</v>
      </c>
      <c r="AD6" s="84"/>
      <c r="AE6" s="84"/>
      <c r="AF6" s="84"/>
      <c r="AG6" s="84"/>
      <c r="AH6" s="84"/>
      <c r="AI6" s="85"/>
      <c r="AJ6" s="85"/>
      <c r="AK6" s="85"/>
    </row>
    <row r="7" spans="1:37" s="86" customFormat="1" ht="49.5" customHeight="1" x14ac:dyDescent="0.2">
      <c r="A7" s="77"/>
      <c r="B7" s="77"/>
      <c r="C7" s="77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3"/>
      <c r="Z7" s="83"/>
      <c r="AA7" s="83"/>
      <c r="AB7" s="83"/>
      <c r="AC7" s="84" t="s">
        <v>41</v>
      </c>
      <c r="AD7" s="84"/>
      <c r="AE7" s="84"/>
      <c r="AF7" s="84"/>
      <c r="AG7" s="84" t="s">
        <v>42</v>
      </c>
      <c r="AH7" s="84"/>
      <c r="AI7" s="85"/>
      <c r="AJ7" s="85"/>
      <c r="AK7" s="85"/>
    </row>
    <row r="8" spans="1:37" s="86" customFormat="1" ht="34.5" customHeight="1" x14ac:dyDescent="0.2">
      <c r="A8" s="77"/>
      <c r="B8" s="77"/>
      <c r="C8" s="77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3"/>
      <c r="Z8" s="83"/>
      <c r="AA8" s="83"/>
      <c r="AB8" s="83"/>
      <c r="AC8" s="84" t="s">
        <v>39</v>
      </c>
      <c r="AD8" s="84"/>
      <c r="AE8" s="84" t="s">
        <v>40</v>
      </c>
      <c r="AF8" s="84"/>
      <c r="AG8" s="84"/>
      <c r="AH8" s="84"/>
      <c r="AI8" s="85"/>
      <c r="AJ8" s="85"/>
      <c r="AK8" s="85"/>
    </row>
    <row r="9" spans="1:37" s="23" customFormat="1" ht="60" x14ac:dyDescent="0.25">
      <c r="A9" s="77"/>
      <c r="B9" s="77"/>
      <c r="C9" s="77"/>
      <c r="D9" s="43" t="s">
        <v>26</v>
      </c>
      <c r="E9" s="19" t="s">
        <v>27</v>
      </c>
      <c r="F9" s="19" t="s">
        <v>25</v>
      </c>
      <c r="G9" s="19" t="s">
        <v>28</v>
      </c>
      <c r="H9" s="19" t="s">
        <v>25</v>
      </c>
      <c r="I9" s="19" t="s">
        <v>29</v>
      </c>
      <c r="J9" s="19" t="s">
        <v>25</v>
      </c>
      <c r="K9" s="19" t="s">
        <v>30</v>
      </c>
      <c r="L9" s="21" t="s">
        <v>25</v>
      </c>
      <c r="M9" s="19" t="s">
        <v>31</v>
      </c>
      <c r="N9" s="21" t="s">
        <v>25</v>
      </c>
      <c r="O9" s="2" t="s">
        <v>32</v>
      </c>
      <c r="P9" s="11" t="s">
        <v>25</v>
      </c>
      <c r="Q9" s="2" t="s">
        <v>33</v>
      </c>
      <c r="R9" s="19" t="s">
        <v>25</v>
      </c>
      <c r="S9" s="19" t="s">
        <v>34</v>
      </c>
      <c r="T9" s="42" t="s">
        <v>25</v>
      </c>
      <c r="U9" s="21" t="s">
        <v>36</v>
      </c>
      <c r="V9" s="21" t="s">
        <v>25</v>
      </c>
      <c r="W9" s="21" t="s">
        <v>35</v>
      </c>
      <c r="X9" s="21" t="s">
        <v>25</v>
      </c>
      <c r="Y9" s="22" t="s">
        <v>92</v>
      </c>
      <c r="Z9" s="21" t="s">
        <v>93</v>
      </c>
      <c r="AA9" s="21" t="s">
        <v>97</v>
      </c>
      <c r="AB9" s="20" t="s">
        <v>21</v>
      </c>
      <c r="AC9" s="38" t="s">
        <v>94</v>
      </c>
      <c r="AD9" s="38" t="s">
        <v>38</v>
      </c>
      <c r="AE9" s="38" t="s">
        <v>37</v>
      </c>
      <c r="AF9" s="38" t="s">
        <v>38</v>
      </c>
      <c r="AG9" s="38" t="s">
        <v>39</v>
      </c>
      <c r="AH9" s="38" t="s">
        <v>40</v>
      </c>
      <c r="AI9" s="37"/>
      <c r="AJ9" s="37"/>
      <c r="AK9" s="37"/>
    </row>
    <row r="10" spans="1:37" ht="30" x14ac:dyDescent="0.25">
      <c r="A10" s="24">
        <v>1</v>
      </c>
      <c r="B10" s="25" t="s">
        <v>50</v>
      </c>
      <c r="C10" s="26">
        <v>751</v>
      </c>
      <c r="D10" s="44">
        <v>713838.39599999995</v>
      </c>
      <c r="E10" s="44">
        <v>713838.39599999995</v>
      </c>
      <c r="F10" s="45">
        <f>E10-D10</f>
        <v>0</v>
      </c>
      <c r="G10" s="45">
        <v>713838.39599999995</v>
      </c>
      <c r="H10" s="45">
        <f>G10-E10</f>
        <v>0</v>
      </c>
      <c r="I10" s="45">
        <v>712938.4</v>
      </c>
      <c r="J10" s="45">
        <f>I10-G10</f>
        <v>-899.99599999992643</v>
      </c>
      <c r="K10" s="45">
        <v>712938.4</v>
      </c>
      <c r="L10" s="45">
        <f>K10-I10</f>
        <v>0</v>
      </c>
      <c r="M10" s="45">
        <v>737425.99</v>
      </c>
      <c r="N10" s="45">
        <f>M10-K10</f>
        <v>24487.589999999967</v>
      </c>
      <c r="O10" s="45">
        <v>737425.99</v>
      </c>
      <c r="P10" s="45">
        <f>O10-M10</f>
        <v>0</v>
      </c>
      <c r="Q10" s="45">
        <v>737095.55</v>
      </c>
      <c r="R10" s="45">
        <f>Q10-O10</f>
        <v>-330.43999999994412</v>
      </c>
      <c r="S10" s="45">
        <v>761235.31551999995</v>
      </c>
      <c r="T10" s="45">
        <f>S10-Q10</f>
        <v>24139.765519999899</v>
      </c>
      <c r="U10" s="46">
        <v>767670.34819000005</v>
      </c>
      <c r="V10" s="45">
        <f>U10-S10</f>
        <v>6435.0326700001024</v>
      </c>
      <c r="W10" s="46">
        <v>758665.40020000003</v>
      </c>
      <c r="X10" s="45">
        <f>W10-U10</f>
        <v>-9004.9479900000151</v>
      </c>
      <c r="Y10" s="45">
        <v>794496.65847000014</v>
      </c>
      <c r="Z10" s="45">
        <v>740822.93625000003</v>
      </c>
      <c r="AA10" s="45">
        <v>53673.722220000112</v>
      </c>
      <c r="AB10" s="45">
        <v>93.244311143691633</v>
      </c>
      <c r="AC10" s="47">
        <f>Y10-D10</f>
        <v>80658.262470000191</v>
      </c>
      <c r="AD10" s="47">
        <f>Y10/D10*100</f>
        <v>111.29923284064986</v>
      </c>
      <c r="AE10" s="47">
        <f>Y10-W10</f>
        <v>35831.258270000108</v>
      </c>
      <c r="AF10" s="47">
        <f>Y10/W10*100</f>
        <v>104.72293296366939</v>
      </c>
      <c r="AG10" s="47">
        <f>Z10/D10*100</f>
        <v>103.78020297047739</v>
      </c>
      <c r="AH10" s="47">
        <f>Z10/W10*100</f>
        <v>97.648177451443502</v>
      </c>
    </row>
    <row r="11" spans="1:37" ht="30" x14ac:dyDescent="0.25">
      <c r="A11" s="24">
        <v>2</v>
      </c>
      <c r="B11" s="25" t="s">
        <v>51</v>
      </c>
      <c r="C11" s="26">
        <v>752</v>
      </c>
      <c r="D11" s="44">
        <v>5749044.87206</v>
      </c>
      <c r="E11" s="44">
        <v>5749044.87206</v>
      </c>
      <c r="F11" s="45">
        <f t="shared" ref="F11:F54" si="0">E11-D11</f>
        <v>0</v>
      </c>
      <c r="G11" s="45">
        <v>5747246.87206</v>
      </c>
      <c r="H11" s="45">
        <f t="shared" ref="H11:H51" si="1">G11-E11</f>
        <v>-1798</v>
      </c>
      <c r="I11" s="45">
        <v>5688609.4199999999</v>
      </c>
      <c r="J11" s="45">
        <f t="shared" ref="J11:J51" si="2">I11-G11</f>
        <v>-58637.45206000004</v>
      </c>
      <c r="K11" s="45">
        <v>5688609.4199999999</v>
      </c>
      <c r="L11" s="45">
        <f t="shared" ref="L11:L54" si="3">K11-I11</f>
        <v>0</v>
      </c>
      <c r="M11" s="45">
        <v>6422940.2800000003</v>
      </c>
      <c r="N11" s="45">
        <f t="shared" ref="N11:N53" si="4">M11-K11</f>
        <v>734330.86000000034</v>
      </c>
      <c r="O11" s="45">
        <v>6422940.2800000003</v>
      </c>
      <c r="P11" s="45">
        <f t="shared" ref="P11:P54" si="5">O11-M11</f>
        <v>0</v>
      </c>
      <c r="Q11" s="45">
        <v>6088294.8899999997</v>
      </c>
      <c r="R11" s="45">
        <f t="shared" ref="R11:R54" si="6">Q11-O11</f>
        <v>-334645.3900000006</v>
      </c>
      <c r="S11" s="45">
        <v>5655741.6222200003</v>
      </c>
      <c r="T11" s="45">
        <f t="shared" ref="T11:T54" si="7">S11-Q11</f>
        <v>-432553.26777999941</v>
      </c>
      <c r="U11" s="46">
        <v>6097003.12555</v>
      </c>
      <c r="V11" s="45">
        <f t="shared" ref="V11:V54" si="8">U11-S11</f>
        <v>441261.50332999974</v>
      </c>
      <c r="W11" s="46">
        <v>6004165.3671300001</v>
      </c>
      <c r="X11" s="45">
        <f t="shared" ref="X11:X54" si="9">W11-U11</f>
        <v>-92837.758419999853</v>
      </c>
      <c r="Y11" s="45">
        <v>5793234.6926300004</v>
      </c>
      <c r="Z11" s="45">
        <v>5319871.7792499997</v>
      </c>
      <c r="AA11" s="45">
        <v>473362.91337999969</v>
      </c>
      <c r="AB11" s="45">
        <v>91.829039586775224</v>
      </c>
      <c r="AC11" s="47">
        <f t="shared" ref="AC11:AC54" si="10">Y11-D11</f>
        <v>44189.820570000447</v>
      </c>
      <c r="AD11" s="47">
        <f t="shared" ref="AD11:AD54" si="11">Y11/D11*100</f>
        <v>100.76864629783566</v>
      </c>
      <c r="AE11" s="47">
        <f t="shared" ref="AE11:AE54" si="12">Y11-W11</f>
        <v>-210930.67449999973</v>
      </c>
      <c r="AF11" s="47">
        <f t="shared" ref="AF11:AF54" si="13">Y11/W11*100</f>
        <v>96.486927631028507</v>
      </c>
      <c r="AG11" s="47">
        <f t="shared" ref="AG11:AG54" si="14">Z11/D11*100</f>
        <v>92.534880099897038</v>
      </c>
      <c r="AH11" s="47">
        <f t="shared" ref="AH11:AH54" si="15">Z11/W11*100</f>
        <v>88.603018970360338</v>
      </c>
    </row>
    <row r="12" spans="1:37" ht="30" x14ac:dyDescent="0.25">
      <c r="A12" s="24">
        <v>3</v>
      </c>
      <c r="B12" s="25" t="s">
        <v>52</v>
      </c>
      <c r="C12" s="26">
        <v>753</v>
      </c>
      <c r="D12" s="44">
        <v>634690.63899999997</v>
      </c>
      <c r="E12" s="44">
        <v>634690.63899999997</v>
      </c>
      <c r="F12" s="45">
        <f t="shared" si="0"/>
        <v>0</v>
      </c>
      <c r="G12" s="45">
        <v>634690.63899999997</v>
      </c>
      <c r="H12" s="45">
        <f t="shared" si="1"/>
        <v>0</v>
      </c>
      <c r="I12" s="45">
        <v>634690.63899999997</v>
      </c>
      <c r="J12" s="45">
        <f t="shared" si="2"/>
        <v>0</v>
      </c>
      <c r="K12" s="45">
        <v>634690.63899999997</v>
      </c>
      <c r="L12" s="45">
        <f t="shared" si="3"/>
        <v>0</v>
      </c>
      <c r="M12" s="45">
        <v>614720.09</v>
      </c>
      <c r="N12" s="45">
        <f t="shared" si="4"/>
        <v>-19970.548999999999</v>
      </c>
      <c r="O12" s="45">
        <v>614720.09</v>
      </c>
      <c r="P12" s="45">
        <f t="shared" si="5"/>
        <v>0</v>
      </c>
      <c r="Q12" s="45">
        <v>614720.09</v>
      </c>
      <c r="R12" s="45">
        <f t="shared" si="6"/>
        <v>0</v>
      </c>
      <c r="S12" s="45">
        <v>619538.89451000001</v>
      </c>
      <c r="T12" s="45">
        <f t="shared" si="7"/>
        <v>4818.8045100000454</v>
      </c>
      <c r="U12" s="46">
        <v>619773.84238000005</v>
      </c>
      <c r="V12" s="45">
        <f t="shared" si="8"/>
        <v>234.94787000003271</v>
      </c>
      <c r="W12" s="46">
        <v>634416.74036000005</v>
      </c>
      <c r="X12" s="45">
        <f t="shared" si="9"/>
        <v>14642.897980000009</v>
      </c>
      <c r="Y12" s="45">
        <v>634903.59955999989</v>
      </c>
      <c r="Z12" s="45">
        <v>609711.07350000006</v>
      </c>
      <c r="AA12" s="45">
        <v>25192.526059999829</v>
      </c>
      <c r="AB12" s="45">
        <v>96.032070683256691</v>
      </c>
      <c r="AC12" s="47">
        <f t="shared" si="10"/>
        <v>212.9605599999195</v>
      </c>
      <c r="AD12" s="47">
        <f t="shared" si="11"/>
        <v>100.03355344271903</v>
      </c>
      <c r="AE12" s="47">
        <f t="shared" si="12"/>
        <v>486.85919999983162</v>
      </c>
      <c r="AF12" s="47">
        <f t="shared" si="13"/>
        <v>100.07674122844293</v>
      </c>
      <c r="AG12" s="47">
        <f t="shared" si="14"/>
        <v>96.064292749085283</v>
      </c>
      <c r="AH12" s="47">
        <f t="shared" si="15"/>
        <v>96.105766873998192</v>
      </c>
    </row>
    <row r="13" spans="1:37" ht="45" x14ac:dyDescent="0.25">
      <c r="A13" s="24">
        <v>4</v>
      </c>
      <c r="B13" s="25" t="s">
        <v>53</v>
      </c>
      <c r="C13" s="26">
        <v>754</v>
      </c>
      <c r="D13" s="44">
        <v>19677747.652029999</v>
      </c>
      <c r="E13" s="44">
        <v>19677747.652029999</v>
      </c>
      <c r="F13" s="45">
        <f t="shared" si="0"/>
        <v>0</v>
      </c>
      <c r="G13" s="45">
        <v>21076148.583099999</v>
      </c>
      <c r="H13" s="45">
        <f t="shared" si="1"/>
        <v>1398400.9310699999</v>
      </c>
      <c r="I13" s="45">
        <v>21297614.59</v>
      </c>
      <c r="J13" s="45">
        <f t="shared" si="2"/>
        <v>221466.00690000132</v>
      </c>
      <c r="K13" s="45">
        <v>21297614.59</v>
      </c>
      <c r="L13" s="45">
        <f t="shared" si="3"/>
        <v>0</v>
      </c>
      <c r="M13" s="45">
        <v>22069147.440000001</v>
      </c>
      <c r="N13" s="45">
        <f t="shared" si="4"/>
        <v>771532.85000000149</v>
      </c>
      <c r="O13" s="45">
        <v>22069147.440000001</v>
      </c>
      <c r="P13" s="45">
        <f t="shared" si="5"/>
        <v>0</v>
      </c>
      <c r="Q13" s="45">
        <v>22790493.719999999</v>
      </c>
      <c r="R13" s="45">
        <f t="shared" si="6"/>
        <v>721346.27999999747</v>
      </c>
      <c r="S13" s="45">
        <v>23530017.682610001</v>
      </c>
      <c r="T13" s="45">
        <f t="shared" si="7"/>
        <v>739523.96261000261</v>
      </c>
      <c r="U13" s="46">
        <v>23951935.82748</v>
      </c>
      <c r="V13" s="45">
        <f t="shared" si="8"/>
        <v>421918.1448699981</v>
      </c>
      <c r="W13" s="46">
        <v>23611171.51943</v>
      </c>
      <c r="X13" s="45">
        <f t="shared" si="9"/>
        <v>-340764.30804999918</v>
      </c>
      <c r="Y13" s="45">
        <v>23598367.520330001</v>
      </c>
      <c r="Z13" s="45">
        <v>20487450.125980001</v>
      </c>
      <c r="AA13" s="45">
        <v>3110917.3943500002</v>
      </c>
      <c r="AB13" s="45">
        <v>86.817234744437542</v>
      </c>
      <c r="AC13" s="47">
        <f>Y13-D13</f>
        <v>3920619.8683000021</v>
      </c>
      <c r="AD13" s="47">
        <f>Y13/D13*100</f>
        <v>119.92412921249928</v>
      </c>
      <c r="AE13" s="47">
        <f>Y13-W13</f>
        <v>-12803.999099999666</v>
      </c>
      <c r="AF13" s="47">
        <f>Y13/W13*100</f>
        <v>99.945771436671563</v>
      </c>
      <c r="AG13" s="47">
        <f>Z13/D13*100</f>
        <v>104.11481277363809</v>
      </c>
      <c r="AH13" s="47">
        <f>Z13/W13*100</f>
        <v>86.770155005314152</v>
      </c>
    </row>
    <row r="14" spans="1:37" ht="45" x14ac:dyDescent="0.25">
      <c r="A14" s="24">
        <v>5</v>
      </c>
      <c r="B14" s="25" t="s">
        <v>54</v>
      </c>
      <c r="C14" s="26">
        <v>755</v>
      </c>
      <c r="D14" s="44">
        <v>1547929.9368800002</v>
      </c>
      <c r="E14" s="44">
        <v>1547929.9368800002</v>
      </c>
      <c r="F14" s="45">
        <f t="shared" si="0"/>
        <v>0</v>
      </c>
      <c r="G14" s="45">
        <v>1556127.9368800002</v>
      </c>
      <c r="H14" s="45">
        <f t="shared" si="1"/>
        <v>8198</v>
      </c>
      <c r="I14" s="45">
        <v>1559577.94</v>
      </c>
      <c r="J14" s="45">
        <f t="shared" si="2"/>
        <v>3450.0031199997757</v>
      </c>
      <c r="K14" s="45">
        <v>1559577.94</v>
      </c>
      <c r="L14" s="45">
        <f t="shared" si="3"/>
        <v>0</v>
      </c>
      <c r="M14" s="45">
        <v>1640115.76</v>
      </c>
      <c r="N14" s="45">
        <f t="shared" si="4"/>
        <v>80537.820000000065</v>
      </c>
      <c r="O14" s="45">
        <v>1640115.76</v>
      </c>
      <c r="P14" s="45">
        <f t="shared" si="5"/>
        <v>0</v>
      </c>
      <c r="Q14" s="45">
        <v>1640115.76</v>
      </c>
      <c r="R14" s="45">
        <f t="shared" si="6"/>
        <v>0</v>
      </c>
      <c r="S14" s="45">
        <v>1653455.12815</v>
      </c>
      <c r="T14" s="45">
        <f t="shared" si="7"/>
        <v>13339.368149999995</v>
      </c>
      <c r="U14" s="46">
        <v>1656424.9731600001</v>
      </c>
      <c r="V14" s="45">
        <f t="shared" si="8"/>
        <v>2969.8450100000482</v>
      </c>
      <c r="W14" s="46">
        <v>1635662.52617</v>
      </c>
      <c r="X14" s="45">
        <f t="shared" si="9"/>
        <v>-20762.446990000084</v>
      </c>
      <c r="Y14" s="45">
        <v>1638837.6044000001</v>
      </c>
      <c r="Z14" s="45">
        <v>1629434.7099200001</v>
      </c>
      <c r="AA14" s="45">
        <v>9402.89448000011</v>
      </c>
      <c r="AB14" s="45">
        <v>99.426246111588185</v>
      </c>
      <c r="AC14" s="47">
        <f t="shared" si="10"/>
        <v>90907.667519999901</v>
      </c>
      <c r="AD14" s="47">
        <f t="shared" si="11"/>
        <v>105.87285414889209</v>
      </c>
      <c r="AE14" s="47">
        <f t="shared" si="12"/>
        <v>3175.078230000101</v>
      </c>
      <c r="AF14" s="47">
        <f t="shared" si="13"/>
        <v>100.19411572859316</v>
      </c>
      <c r="AG14" s="47">
        <f t="shared" si="14"/>
        <v>105.26540453144027</v>
      </c>
      <c r="AH14" s="47">
        <f t="shared" si="15"/>
        <v>99.619248093640522</v>
      </c>
    </row>
    <row r="15" spans="1:37" ht="45" x14ac:dyDescent="0.25">
      <c r="A15" s="24">
        <v>6</v>
      </c>
      <c r="B15" s="25" t="s">
        <v>17</v>
      </c>
      <c r="C15" s="26">
        <v>757</v>
      </c>
      <c r="D15" s="44">
        <v>26606.314999999999</v>
      </c>
      <c r="E15" s="44">
        <v>26606.314999999999</v>
      </c>
      <c r="F15" s="45">
        <f t="shared" si="0"/>
        <v>0</v>
      </c>
      <c r="G15" s="45">
        <v>26606.314999999999</v>
      </c>
      <c r="H15" s="45">
        <f t="shared" si="1"/>
        <v>0</v>
      </c>
      <c r="I15" s="45">
        <v>26606.314999999999</v>
      </c>
      <c r="J15" s="45">
        <f t="shared" si="2"/>
        <v>0</v>
      </c>
      <c r="K15" s="45">
        <v>26606.314999999999</v>
      </c>
      <c r="L15" s="45">
        <f t="shared" si="3"/>
        <v>0</v>
      </c>
      <c r="M15" s="45">
        <v>26606.314999999999</v>
      </c>
      <c r="N15" s="45">
        <f t="shared" si="4"/>
        <v>0</v>
      </c>
      <c r="O15" s="45">
        <v>26606.314999999999</v>
      </c>
      <c r="P15" s="45">
        <f t="shared" si="5"/>
        <v>0</v>
      </c>
      <c r="Q15" s="45">
        <v>27199.08</v>
      </c>
      <c r="R15" s="45">
        <f t="shared" si="6"/>
        <v>592.76500000000306</v>
      </c>
      <c r="S15" s="45">
        <v>27435.685000000001</v>
      </c>
      <c r="T15" s="45">
        <f t="shared" si="7"/>
        <v>236.60499999999956</v>
      </c>
      <c r="U15" s="46">
        <v>27435.685000000001</v>
      </c>
      <c r="V15" s="45">
        <f t="shared" si="8"/>
        <v>0</v>
      </c>
      <c r="W15" s="46">
        <v>27435.685000000001</v>
      </c>
      <c r="X15" s="45">
        <f t="shared" si="9"/>
        <v>0</v>
      </c>
      <c r="Y15" s="45">
        <v>27435.685000000001</v>
      </c>
      <c r="Z15" s="45">
        <v>27404.140370000001</v>
      </c>
      <c r="AA15" s="45">
        <v>31.544630000000325</v>
      </c>
      <c r="AB15" s="45">
        <v>99.885023355531317</v>
      </c>
      <c r="AC15" s="47">
        <f t="shared" si="10"/>
        <v>829.37000000000262</v>
      </c>
      <c r="AD15" s="47">
        <f t="shared" si="11"/>
        <v>103.11719229062726</v>
      </c>
      <c r="AE15" s="47">
        <f t="shared" si="12"/>
        <v>0</v>
      </c>
      <c r="AF15" s="47">
        <f t="shared" si="13"/>
        <v>100</v>
      </c>
      <c r="AG15" s="47">
        <f t="shared" si="14"/>
        <v>102.99863160306116</v>
      </c>
      <c r="AH15" s="47">
        <f t="shared" si="15"/>
        <v>99.885023355531317</v>
      </c>
    </row>
    <row r="16" spans="1:37" ht="45" x14ac:dyDescent="0.25">
      <c r="A16" s="24">
        <v>7</v>
      </c>
      <c r="B16" s="25" t="s">
        <v>55</v>
      </c>
      <c r="C16" s="26">
        <v>758</v>
      </c>
      <c r="D16" s="44">
        <v>3930799.2500500004</v>
      </c>
      <c r="E16" s="44">
        <v>3930799.2500500004</v>
      </c>
      <c r="F16" s="45">
        <f t="shared" si="0"/>
        <v>0</v>
      </c>
      <c r="G16" s="45">
        <v>3951181.2908699997</v>
      </c>
      <c r="H16" s="45">
        <f t="shared" si="1"/>
        <v>20382.040819999296</v>
      </c>
      <c r="I16" s="45">
        <v>3951181.2908699997</v>
      </c>
      <c r="J16" s="45">
        <f t="shared" si="2"/>
        <v>0</v>
      </c>
      <c r="K16" s="45">
        <v>3951181.2908699997</v>
      </c>
      <c r="L16" s="45">
        <f t="shared" si="3"/>
        <v>0</v>
      </c>
      <c r="M16" s="45">
        <v>3571743.3</v>
      </c>
      <c r="N16" s="45">
        <f t="shared" si="4"/>
        <v>-379437.99086999986</v>
      </c>
      <c r="O16" s="45">
        <v>3571743.3</v>
      </c>
      <c r="P16" s="45">
        <f t="shared" si="5"/>
        <v>0</v>
      </c>
      <c r="Q16" s="45">
        <v>3550740.8</v>
      </c>
      <c r="R16" s="45">
        <f t="shared" si="6"/>
        <v>-21002.5</v>
      </c>
      <c r="S16" s="45">
        <v>3961716.57387</v>
      </c>
      <c r="T16" s="45">
        <f t="shared" si="7"/>
        <v>410975.77387000015</v>
      </c>
      <c r="U16" s="46">
        <v>4013272.77073</v>
      </c>
      <c r="V16" s="45">
        <f t="shared" si="8"/>
        <v>51556.196860000025</v>
      </c>
      <c r="W16" s="46">
        <v>4178221.4293800001</v>
      </c>
      <c r="X16" s="45">
        <f t="shared" si="9"/>
        <v>164948.65865000011</v>
      </c>
      <c r="Y16" s="45">
        <v>4181692.9765200005</v>
      </c>
      <c r="Z16" s="45">
        <v>4158545.1095900005</v>
      </c>
      <c r="AA16" s="45">
        <v>23147.866930000018</v>
      </c>
      <c r="AB16" s="45">
        <v>99.446447478091429</v>
      </c>
      <c r="AC16" s="47">
        <f t="shared" si="10"/>
        <v>250893.72647000011</v>
      </c>
      <c r="AD16" s="47">
        <f t="shared" si="11"/>
        <v>106.38276621394004</v>
      </c>
      <c r="AE16" s="47">
        <f t="shared" si="12"/>
        <v>3471.547140000388</v>
      </c>
      <c r="AF16" s="47">
        <f t="shared" si="13"/>
        <v>100.0830867199998</v>
      </c>
      <c r="AG16" s="47">
        <f t="shared" si="14"/>
        <v>105.79388172868669</v>
      </c>
      <c r="AH16" s="47">
        <f t="shared" si="15"/>
        <v>99.529074269457297</v>
      </c>
    </row>
    <row r="17" spans="1:34" ht="30" x14ac:dyDescent="0.25">
      <c r="A17" s="24">
        <v>8</v>
      </c>
      <c r="B17" s="25" t="s">
        <v>56</v>
      </c>
      <c r="C17" s="26">
        <v>759</v>
      </c>
      <c r="D17" s="44">
        <v>31090781.021650001</v>
      </c>
      <c r="E17" s="44">
        <v>31090781.021650001</v>
      </c>
      <c r="F17" s="45">
        <f t="shared" si="0"/>
        <v>0</v>
      </c>
      <c r="G17" s="45">
        <v>32074815.946049999</v>
      </c>
      <c r="H17" s="45">
        <f t="shared" si="1"/>
        <v>984034.92439999804</v>
      </c>
      <c r="I17" s="45">
        <v>32167566.539999999</v>
      </c>
      <c r="J17" s="45">
        <f t="shared" si="2"/>
        <v>92750.59394999966</v>
      </c>
      <c r="K17" s="45">
        <v>32167566.539999999</v>
      </c>
      <c r="L17" s="45">
        <f t="shared" si="3"/>
        <v>0</v>
      </c>
      <c r="M17" s="45">
        <v>32039911.809999999</v>
      </c>
      <c r="N17" s="45">
        <f t="shared" si="4"/>
        <v>-127654.73000000045</v>
      </c>
      <c r="O17" s="45">
        <v>32039911.809999999</v>
      </c>
      <c r="P17" s="45">
        <f t="shared" si="5"/>
        <v>0</v>
      </c>
      <c r="Q17" s="45">
        <v>32102261.899999999</v>
      </c>
      <c r="R17" s="45">
        <f t="shared" si="6"/>
        <v>62350.089999999851</v>
      </c>
      <c r="S17" s="45">
        <v>32676186.924869999</v>
      </c>
      <c r="T17" s="45">
        <f t="shared" si="7"/>
        <v>573925.02487000078</v>
      </c>
      <c r="U17" s="46">
        <v>31655692.564400002</v>
      </c>
      <c r="V17" s="45">
        <f t="shared" si="8"/>
        <v>-1020494.3604699969</v>
      </c>
      <c r="W17" s="46">
        <v>31603015.517859999</v>
      </c>
      <c r="X17" s="45">
        <f t="shared" si="9"/>
        <v>-52677.04654000327</v>
      </c>
      <c r="Y17" s="45">
        <v>31605166.438579999</v>
      </c>
      <c r="Z17" s="45">
        <v>30547859.678300004</v>
      </c>
      <c r="AA17" s="45">
        <v>1057306.760279998</v>
      </c>
      <c r="AB17" s="45">
        <v>96.654639480115648</v>
      </c>
      <c r="AC17" s="47">
        <f t="shared" si="10"/>
        <v>514385.4169299975</v>
      </c>
      <c r="AD17" s="47">
        <f t="shared" si="11"/>
        <v>101.65446283440677</v>
      </c>
      <c r="AE17" s="47">
        <f t="shared" si="12"/>
        <v>2150.92071999982</v>
      </c>
      <c r="AF17" s="47">
        <f t="shared" si="13"/>
        <v>100.00680606165189</v>
      </c>
      <c r="AG17" s="47">
        <f t="shared" si="14"/>
        <v>98.25375456804403</v>
      </c>
      <c r="AH17" s="47">
        <f t="shared" si="15"/>
        <v>96.661217854468077</v>
      </c>
    </row>
    <row r="18" spans="1:34" ht="45" x14ac:dyDescent="0.25">
      <c r="A18" s="24">
        <v>9</v>
      </c>
      <c r="B18" s="25" t="s">
        <v>57</v>
      </c>
      <c r="C18" s="26">
        <v>760</v>
      </c>
      <c r="D18" s="44">
        <v>28841996.978569999</v>
      </c>
      <c r="E18" s="44">
        <v>28841996.978569999</v>
      </c>
      <c r="F18" s="45">
        <f t="shared" si="0"/>
        <v>0</v>
      </c>
      <c r="G18" s="45">
        <v>28842330.024669997</v>
      </c>
      <c r="H18" s="45">
        <f t="shared" si="1"/>
        <v>333.04609999805689</v>
      </c>
      <c r="I18" s="45">
        <v>29073516.780000001</v>
      </c>
      <c r="J18" s="45">
        <f t="shared" si="2"/>
        <v>231186.7553300038</v>
      </c>
      <c r="K18" s="45">
        <v>29073516.780000001</v>
      </c>
      <c r="L18" s="45">
        <f t="shared" si="3"/>
        <v>0</v>
      </c>
      <c r="M18" s="45">
        <v>27449834.239999998</v>
      </c>
      <c r="N18" s="45">
        <f t="shared" si="4"/>
        <v>-1623682.5400000028</v>
      </c>
      <c r="O18" s="45">
        <v>27449834.239999998</v>
      </c>
      <c r="P18" s="45">
        <f t="shared" si="5"/>
        <v>0</v>
      </c>
      <c r="Q18" s="45">
        <v>28798219.350000001</v>
      </c>
      <c r="R18" s="45">
        <f t="shared" si="6"/>
        <v>1348385.1100000031</v>
      </c>
      <c r="S18" s="45">
        <v>28565950.104119997</v>
      </c>
      <c r="T18" s="45">
        <f t="shared" si="7"/>
        <v>-232269.24588000402</v>
      </c>
      <c r="U18" s="46">
        <v>30689103.345109999</v>
      </c>
      <c r="V18" s="45">
        <f t="shared" si="8"/>
        <v>2123153.2409900017</v>
      </c>
      <c r="W18" s="46">
        <v>29986049.269509997</v>
      </c>
      <c r="X18" s="45">
        <f t="shared" si="9"/>
        <v>-703054.07560000196</v>
      </c>
      <c r="Y18" s="45">
        <v>30079517.893930003</v>
      </c>
      <c r="Z18" s="45">
        <v>29852477.860629998</v>
      </c>
      <c r="AA18" s="45">
        <v>227040.03330000213</v>
      </c>
      <c r="AB18" s="45">
        <v>99.245200557732943</v>
      </c>
      <c r="AC18" s="47">
        <f t="shared" si="10"/>
        <v>1237520.9153600037</v>
      </c>
      <c r="AD18" s="47">
        <f t="shared" si="11"/>
        <v>104.2906908154782</v>
      </c>
      <c r="AE18" s="47">
        <f t="shared" si="12"/>
        <v>93468.624420005828</v>
      </c>
      <c r="AF18" s="47">
        <f t="shared" si="13"/>
        <v>100.31170703276022</v>
      </c>
      <c r="AG18" s="47">
        <f t="shared" si="14"/>
        <v>103.50350526286651</v>
      </c>
      <c r="AH18" s="47">
        <f t="shared" si="15"/>
        <v>99.554554827548372</v>
      </c>
    </row>
    <row r="19" spans="1:34" ht="45" x14ac:dyDescent="0.25">
      <c r="A19" s="24">
        <v>10</v>
      </c>
      <c r="B19" s="25" t="s">
        <v>58</v>
      </c>
      <c r="C19" s="26">
        <v>761</v>
      </c>
      <c r="D19" s="44">
        <v>24146684.230250001</v>
      </c>
      <c r="E19" s="44">
        <v>24146684.230250001</v>
      </c>
      <c r="F19" s="45">
        <f t="shared" si="0"/>
        <v>0</v>
      </c>
      <c r="G19" s="45">
        <v>24197824.650249999</v>
      </c>
      <c r="H19" s="45">
        <f t="shared" si="1"/>
        <v>51140.419999998063</v>
      </c>
      <c r="I19" s="45">
        <v>24523847.27</v>
      </c>
      <c r="J19" s="45">
        <f t="shared" si="2"/>
        <v>326022.61975000054</v>
      </c>
      <c r="K19" s="45">
        <v>24523847.27</v>
      </c>
      <c r="L19" s="45">
        <f t="shared" si="3"/>
        <v>0</v>
      </c>
      <c r="M19" s="45">
        <v>25548544.75</v>
      </c>
      <c r="N19" s="45">
        <f t="shared" si="4"/>
        <v>1024697.4800000004</v>
      </c>
      <c r="O19" s="45">
        <v>25548544.75</v>
      </c>
      <c r="P19" s="45">
        <f t="shared" si="5"/>
        <v>0</v>
      </c>
      <c r="Q19" s="45">
        <v>25826719.079999998</v>
      </c>
      <c r="R19" s="45">
        <f t="shared" si="6"/>
        <v>278174.32999999821</v>
      </c>
      <c r="S19" s="45">
        <v>26959513.62545</v>
      </c>
      <c r="T19" s="45">
        <f t="shared" si="7"/>
        <v>1132794.545450002</v>
      </c>
      <c r="U19" s="46">
        <v>28440590.68513</v>
      </c>
      <c r="V19" s="45">
        <f t="shared" si="8"/>
        <v>1481077.0596799999</v>
      </c>
      <c r="W19" s="46">
        <v>30197863.145209998</v>
      </c>
      <c r="X19" s="45">
        <f t="shared" si="9"/>
        <v>1757272.4600799978</v>
      </c>
      <c r="Y19" s="45">
        <v>30478350.39776</v>
      </c>
      <c r="Z19" s="45">
        <v>30348685.158349995</v>
      </c>
      <c r="AA19" s="45">
        <v>129665.23941000504</v>
      </c>
      <c r="AB19" s="45">
        <v>99.574566084719805</v>
      </c>
      <c r="AC19" s="47">
        <f t="shared" si="10"/>
        <v>6331666.1675099991</v>
      </c>
      <c r="AD19" s="47">
        <f t="shared" si="11"/>
        <v>126.22167957776141</v>
      </c>
      <c r="AE19" s="47">
        <f t="shared" si="12"/>
        <v>280487.25255000219</v>
      </c>
      <c r="AF19" s="47">
        <f t="shared" si="13"/>
        <v>100.92883145804473</v>
      </c>
      <c r="AG19" s="47">
        <f t="shared" si="14"/>
        <v>125.68468974440133</v>
      </c>
      <c r="AH19" s="47">
        <f t="shared" si="15"/>
        <v>100.49944597872621</v>
      </c>
    </row>
    <row r="20" spans="1:34" ht="30" x14ac:dyDescent="0.25">
      <c r="A20" s="24">
        <v>11</v>
      </c>
      <c r="B20" s="25" t="s">
        <v>59</v>
      </c>
      <c r="C20" s="26">
        <v>762</v>
      </c>
      <c r="D20" s="44">
        <v>70581.77</v>
      </c>
      <c r="E20" s="44">
        <v>70581.77</v>
      </c>
      <c r="F20" s="45">
        <f t="shared" si="0"/>
        <v>0</v>
      </c>
      <c r="G20" s="45">
        <v>70581.77</v>
      </c>
      <c r="H20" s="45">
        <f t="shared" si="1"/>
        <v>0</v>
      </c>
      <c r="I20" s="45">
        <v>70581.77</v>
      </c>
      <c r="J20" s="45">
        <f t="shared" si="2"/>
        <v>0</v>
      </c>
      <c r="K20" s="45">
        <v>70581.77</v>
      </c>
      <c r="L20" s="45">
        <f t="shared" si="3"/>
        <v>0</v>
      </c>
      <c r="M20" s="45">
        <v>70581.77</v>
      </c>
      <c r="N20" s="45">
        <f t="shared" si="4"/>
        <v>0</v>
      </c>
      <c r="O20" s="45">
        <v>70581.77</v>
      </c>
      <c r="P20" s="45">
        <f t="shared" si="5"/>
        <v>0</v>
      </c>
      <c r="Q20" s="45">
        <v>70581.77</v>
      </c>
      <c r="R20" s="45">
        <f t="shared" si="6"/>
        <v>0</v>
      </c>
      <c r="S20" s="45">
        <v>71110.25</v>
      </c>
      <c r="T20" s="45">
        <f t="shared" si="7"/>
        <v>528.47999999999593</v>
      </c>
      <c r="U20" s="46">
        <v>71110.25</v>
      </c>
      <c r="V20" s="45">
        <f t="shared" si="8"/>
        <v>0</v>
      </c>
      <c r="W20" s="46">
        <v>71110.25</v>
      </c>
      <c r="X20" s="45">
        <f t="shared" si="9"/>
        <v>0</v>
      </c>
      <c r="Y20" s="45">
        <v>71110.25</v>
      </c>
      <c r="Z20" s="45">
        <v>69402.352370000008</v>
      </c>
      <c r="AA20" s="45">
        <v>1707.8976299999922</v>
      </c>
      <c r="AB20" s="45">
        <v>97.59823987399848</v>
      </c>
      <c r="AC20" s="47">
        <f t="shared" si="10"/>
        <v>528.47999999999593</v>
      </c>
      <c r="AD20" s="47">
        <f t="shared" si="11"/>
        <v>100.74874857913028</v>
      </c>
      <c r="AE20" s="47">
        <f t="shared" si="12"/>
        <v>0</v>
      </c>
      <c r="AF20" s="47">
        <f t="shared" si="13"/>
        <v>100</v>
      </c>
      <c r="AG20" s="47">
        <f t="shared" si="14"/>
        <v>98.329005308311196</v>
      </c>
      <c r="AH20" s="47">
        <f t="shared" si="15"/>
        <v>97.59823987399848</v>
      </c>
    </row>
    <row r="21" spans="1:34" ht="45" x14ac:dyDescent="0.25">
      <c r="A21" s="24">
        <v>12</v>
      </c>
      <c r="B21" s="25" t="s">
        <v>60</v>
      </c>
      <c r="C21" s="26">
        <v>764</v>
      </c>
      <c r="D21" s="44">
        <v>1626574.7921899999</v>
      </c>
      <c r="E21" s="44">
        <v>1626574.7921899999</v>
      </c>
      <c r="F21" s="45">
        <f t="shared" si="0"/>
        <v>0</v>
      </c>
      <c r="G21" s="45">
        <v>1711424.09996</v>
      </c>
      <c r="H21" s="45">
        <f t="shared" si="1"/>
        <v>84849.307770000072</v>
      </c>
      <c r="I21" s="45">
        <v>1747596.26</v>
      </c>
      <c r="J21" s="45">
        <f t="shared" si="2"/>
        <v>36172.160039999988</v>
      </c>
      <c r="K21" s="45">
        <v>1747596.26</v>
      </c>
      <c r="L21" s="45">
        <f t="shared" si="3"/>
        <v>0</v>
      </c>
      <c r="M21" s="45">
        <v>2038110.24</v>
      </c>
      <c r="N21" s="45">
        <f t="shared" si="4"/>
        <v>290513.98</v>
      </c>
      <c r="O21" s="45">
        <v>2038110.24</v>
      </c>
      <c r="P21" s="45">
        <f t="shared" si="5"/>
        <v>0</v>
      </c>
      <c r="Q21" s="45">
        <v>2147026</v>
      </c>
      <c r="R21" s="45">
        <f t="shared" si="6"/>
        <v>108915.76000000001</v>
      </c>
      <c r="S21" s="45">
        <v>2171171.77526</v>
      </c>
      <c r="T21" s="45">
        <f t="shared" si="7"/>
        <v>24145.775260000024</v>
      </c>
      <c r="U21" s="46">
        <v>2229988.9993000003</v>
      </c>
      <c r="V21" s="45">
        <f t="shared" si="8"/>
        <v>58817.224040000234</v>
      </c>
      <c r="W21" s="46">
        <v>2235535.3183200001</v>
      </c>
      <c r="X21" s="45">
        <f t="shared" si="9"/>
        <v>5546.3190199998207</v>
      </c>
      <c r="Y21" s="45">
        <v>2238090.9501700001</v>
      </c>
      <c r="Z21" s="45">
        <v>2147553.23911</v>
      </c>
      <c r="AA21" s="45">
        <v>90537.711060000118</v>
      </c>
      <c r="AB21" s="45">
        <v>95.954690266134051</v>
      </c>
      <c r="AC21" s="47">
        <f t="shared" si="10"/>
        <v>611516.15798000013</v>
      </c>
      <c r="AD21" s="47">
        <f t="shared" si="11"/>
        <v>137.59532982536035</v>
      </c>
      <c r="AE21" s="47">
        <f t="shared" si="12"/>
        <v>2555.6318500000052</v>
      </c>
      <c r="AF21" s="47">
        <f t="shared" si="13"/>
        <v>100.11431856294359</v>
      </c>
      <c r="AG21" s="47">
        <f t="shared" si="14"/>
        <v>132.02917255459008</v>
      </c>
      <c r="AH21" s="47">
        <f t="shared" si="15"/>
        <v>96.064384289123268</v>
      </c>
    </row>
    <row r="22" spans="1:34" ht="45" x14ac:dyDescent="0.25">
      <c r="A22" s="24">
        <v>13</v>
      </c>
      <c r="B22" s="25" t="s">
        <v>61</v>
      </c>
      <c r="C22" s="26">
        <v>766</v>
      </c>
      <c r="D22" s="44">
        <v>133573.6</v>
      </c>
      <c r="E22" s="44">
        <v>133573.6</v>
      </c>
      <c r="F22" s="45">
        <f t="shared" si="0"/>
        <v>0</v>
      </c>
      <c r="G22" s="45">
        <v>133573.6</v>
      </c>
      <c r="H22" s="45">
        <f t="shared" si="1"/>
        <v>0</v>
      </c>
      <c r="I22" s="45">
        <v>133573.6</v>
      </c>
      <c r="J22" s="45">
        <f t="shared" si="2"/>
        <v>0</v>
      </c>
      <c r="K22" s="45">
        <v>133573.6</v>
      </c>
      <c r="L22" s="45">
        <f t="shared" si="3"/>
        <v>0</v>
      </c>
      <c r="M22" s="45">
        <v>164574.89000000001</v>
      </c>
      <c r="N22" s="45">
        <f t="shared" si="4"/>
        <v>31001.290000000008</v>
      </c>
      <c r="O22" s="45">
        <v>164574.89000000001</v>
      </c>
      <c r="P22" s="45">
        <f t="shared" si="5"/>
        <v>0</v>
      </c>
      <c r="Q22" s="45">
        <v>164574.89000000001</v>
      </c>
      <c r="R22" s="45">
        <f t="shared" si="6"/>
        <v>0</v>
      </c>
      <c r="S22" s="45">
        <v>163574.89000000001</v>
      </c>
      <c r="T22" s="45">
        <f t="shared" si="7"/>
        <v>-1000</v>
      </c>
      <c r="U22" s="46">
        <v>163574.89000000001</v>
      </c>
      <c r="V22" s="45">
        <f t="shared" si="8"/>
        <v>0</v>
      </c>
      <c r="W22" s="46">
        <v>162548.81</v>
      </c>
      <c r="X22" s="45">
        <f t="shared" si="9"/>
        <v>-1026.0800000000163</v>
      </c>
      <c r="Y22" s="45">
        <v>162548.81</v>
      </c>
      <c r="Z22" s="45">
        <v>162116.81281</v>
      </c>
      <c r="AA22" s="45">
        <v>431.99718999999459</v>
      </c>
      <c r="AB22" s="45">
        <v>99.73423540289221</v>
      </c>
      <c r="AC22" s="47">
        <f t="shared" si="10"/>
        <v>28975.209999999992</v>
      </c>
      <c r="AD22" s="47">
        <f t="shared" si="11"/>
        <v>121.69231794306658</v>
      </c>
      <c r="AE22" s="47">
        <f t="shared" si="12"/>
        <v>0</v>
      </c>
      <c r="AF22" s="47">
        <f t="shared" si="13"/>
        <v>100</v>
      </c>
      <c r="AG22" s="47">
        <f t="shared" si="14"/>
        <v>121.36890284457407</v>
      </c>
      <c r="AH22" s="47">
        <f t="shared" si="15"/>
        <v>99.73423540289221</v>
      </c>
    </row>
    <row r="23" spans="1:34" ht="30" x14ac:dyDescent="0.25">
      <c r="A23" s="24">
        <v>14</v>
      </c>
      <c r="B23" s="25" t="s">
        <v>62</v>
      </c>
      <c r="C23" s="26">
        <v>767</v>
      </c>
      <c r="D23" s="44">
        <v>398468.81300000002</v>
      </c>
      <c r="E23" s="44">
        <v>398468.81300000002</v>
      </c>
      <c r="F23" s="45">
        <f t="shared" si="0"/>
        <v>0</v>
      </c>
      <c r="G23" s="45">
        <v>398468.81300000002</v>
      </c>
      <c r="H23" s="45">
        <f t="shared" si="1"/>
        <v>0</v>
      </c>
      <c r="I23" s="45">
        <v>441949.41</v>
      </c>
      <c r="J23" s="45">
        <f t="shared" si="2"/>
        <v>43480.596999999951</v>
      </c>
      <c r="K23" s="45">
        <v>441949.41</v>
      </c>
      <c r="L23" s="45">
        <f t="shared" si="3"/>
        <v>0</v>
      </c>
      <c r="M23" s="45">
        <v>530814.81000000006</v>
      </c>
      <c r="N23" s="45">
        <f t="shared" si="4"/>
        <v>88865.400000000081</v>
      </c>
      <c r="O23" s="45">
        <v>530814.81000000006</v>
      </c>
      <c r="P23" s="45">
        <f t="shared" si="5"/>
        <v>0</v>
      </c>
      <c r="Q23" s="45">
        <v>530814.81000000006</v>
      </c>
      <c r="R23" s="45">
        <f t="shared" si="6"/>
        <v>0</v>
      </c>
      <c r="S23" s="45">
        <v>532889.16200000001</v>
      </c>
      <c r="T23" s="45">
        <f t="shared" si="7"/>
        <v>2074.3519999999553</v>
      </c>
      <c r="U23" s="46">
        <v>532889.16200000001</v>
      </c>
      <c r="V23" s="45">
        <f t="shared" si="8"/>
        <v>0</v>
      </c>
      <c r="W23" s="46">
        <v>470160.44852999999</v>
      </c>
      <c r="X23" s="45">
        <f t="shared" si="9"/>
        <v>-62728.713470000017</v>
      </c>
      <c r="Y23" s="45">
        <v>470160.44852999999</v>
      </c>
      <c r="Z23" s="45">
        <v>465167.42360000004</v>
      </c>
      <c r="AA23" s="45">
        <v>4993.0249299999559</v>
      </c>
      <c r="AB23" s="45">
        <v>98.938016809876046</v>
      </c>
      <c r="AC23" s="47">
        <f t="shared" si="10"/>
        <v>71691.63552999997</v>
      </c>
      <c r="AD23" s="47">
        <f t="shared" si="11"/>
        <v>117.99178083480273</v>
      </c>
      <c r="AE23" s="47">
        <f t="shared" si="12"/>
        <v>0</v>
      </c>
      <c r="AF23" s="47">
        <f t="shared" si="13"/>
        <v>100</v>
      </c>
      <c r="AG23" s="47">
        <f t="shared" si="14"/>
        <v>116.73872795660924</v>
      </c>
      <c r="AH23" s="47">
        <f t="shared" si="15"/>
        <v>98.938016809876046</v>
      </c>
    </row>
    <row r="24" spans="1:34" ht="45" x14ac:dyDescent="0.25">
      <c r="A24" s="24">
        <v>15</v>
      </c>
      <c r="B24" s="25" t="s">
        <v>63</v>
      </c>
      <c r="C24" s="26">
        <v>768</v>
      </c>
      <c r="D24" s="44">
        <v>10145955.790170001</v>
      </c>
      <c r="E24" s="44">
        <v>10145955.790170001</v>
      </c>
      <c r="F24" s="45">
        <f t="shared" si="0"/>
        <v>0</v>
      </c>
      <c r="G24" s="45">
        <v>10224012.22617</v>
      </c>
      <c r="H24" s="45">
        <f t="shared" si="1"/>
        <v>78056.435999998823</v>
      </c>
      <c r="I24" s="45">
        <v>10672351.27</v>
      </c>
      <c r="J24" s="45">
        <f t="shared" si="2"/>
        <v>448339.04382999986</v>
      </c>
      <c r="K24" s="45">
        <v>10672351.27</v>
      </c>
      <c r="L24" s="45">
        <f t="shared" si="3"/>
        <v>0</v>
      </c>
      <c r="M24" s="45">
        <v>11721894.32</v>
      </c>
      <c r="N24" s="45">
        <f t="shared" si="4"/>
        <v>1049543.0500000007</v>
      </c>
      <c r="O24" s="45">
        <v>11721894.32</v>
      </c>
      <c r="P24" s="45">
        <f t="shared" si="5"/>
        <v>0</v>
      </c>
      <c r="Q24" s="45">
        <v>12438480.880000001</v>
      </c>
      <c r="R24" s="45">
        <f t="shared" si="6"/>
        <v>716586.56000000052</v>
      </c>
      <c r="S24" s="45">
        <v>15243053.20111</v>
      </c>
      <c r="T24" s="45">
        <f t="shared" si="7"/>
        <v>2804572.321109999</v>
      </c>
      <c r="U24" s="46">
        <v>18585715.118790001</v>
      </c>
      <c r="V24" s="45">
        <f t="shared" si="8"/>
        <v>3342661.9176800009</v>
      </c>
      <c r="W24" s="46">
        <v>18391794.431990001</v>
      </c>
      <c r="X24" s="45">
        <f t="shared" si="9"/>
        <v>-193920.68679999933</v>
      </c>
      <c r="Y24" s="45">
        <v>18398148.736990001</v>
      </c>
      <c r="Z24" s="45">
        <v>18035612.079970002</v>
      </c>
      <c r="AA24" s="45">
        <v>362536.65702000156</v>
      </c>
      <c r="AB24" s="45">
        <v>98.029493824609062</v>
      </c>
      <c r="AC24" s="47">
        <f t="shared" si="10"/>
        <v>8252192.9468200002</v>
      </c>
      <c r="AD24" s="47">
        <f t="shared" si="11"/>
        <v>181.33480095404329</v>
      </c>
      <c r="AE24" s="47">
        <f t="shared" si="12"/>
        <v>6354.304999999702</v>
      </c>
      <c r="AF24" s="47">
        <f t="shared" si="13"/>
        <v>100.03454967389666</v>
      </c>
      <c r="AG24" s="47">
        <f t="shared" si="14"/>
        <v>177.761587503111</v>
      </c>
      <c r="AH24" s="47">
        <f t="shared" si="15"/>
        <v>98.063362695048014</v>
      </c>
    </row>
    <row r="25" spans="1:34" ht="105" x14ac:dyDescent="0.25">
      <c r="A25" s="24">
        <v>16</v>
      </c>
      <c r="B25" s="25" t="s">
        <v>64</v>
      </c>
      <c r="C25" s="26">
        <v>769</v>
      </c>
      <c r="D25" s="44">
        <v>1717007.267</v>
      </c>
      <c r="E25" s="44">
        <v>1717007.267</v>
      </c>
      <c r="F25" s="45">
        <f t="shared" si="0"/>
        <v>0</v>
      </c>
      <c r="G25" s="45">
        <v>1717007.267</v>
      </c>
      <c r="H25" s="45">
        <f t="shared" si="1"/>
        <v>0</v>
      </c>
      <c r="I25" s="45">
        <v>1727904.09</v>
      </c>
      <c r="J25" s="45">
        <f t="shared" si="2"/>
        <v>10896.823000000091</v>
      </c>
      <c r="K25" s="45">
        <v>1727904.09</v>
      </c>
      <c r="L25" s="45">
        <f t="shared" si="3"/>
        <v>0</v>
      </c>
      <c r="M25" s="45">
        <v>2031574.73</v>
      </c>
      <c r="N25" s="45">
        <f t="shared" si="4"/>
        <v>303670.6399999999</v>
      </c>
      <c r="O25" s="45">
        <v>2031574.73</v>
      </c>
      <c r="P25" s="45">
        <f t="shared" si="5"/>
        <v>0</v>
      </c>
      <c r="Q25" s="45">
        <v>1944788.42</v>
      </c>
      <c r="R25" s="45">
        <f t="shared" si="6"/>
        <v>-86786.310000000056</v>
      </c>
      <c r="S25" s="45">
        <v>1913730.6902900001</v>
      </c>
      <c r="T25" s="45">
        <f t="shared" si="7"/>
        <v>-31057.729709999869</v>
      </c>
      <c r="U25" s="46">
        <v>2117074.9762200001</v>
      </c>
      <c r="V25" s="45">
        <f t="shared" si="8"/>
        <v>203344.28593000001</v>
      </c>
      <c r="W25" s="46">
        <v>1956832.93539</v>
      </c>
      <c r="X25" s="45">
        <f t="shared" si="9"/>
        <v>-160242.04083000007</v>
      </c>
      <c r="Y25" s="45">
        <v>1954146.1522599999</v>
      </c>
      <c r="Z25" s="45">
        <v>1703082.0904299999</v>
      </c>
      <c r="AA25" s="45">
        <v>251064.06183000017</v>
      </c>
      <c r="AB25" s="45">
        <v>87.15223722956236</v>
      </c>
      <c r="AC25" s="47">
        <f t="shared" si="10"/>
        <v>237138.88525999989</v>
      </c>
      <c r="AD25" s="47">
        <f t="shared" si="11"/>
        <v>113.81117539906136</v>
      </c>
      <c r="AE25" s="47">
        <f t="shared" si="12"/>
        <v>-2686.7831300001126</v>
      </c>
      <c r="AF25" s="47">
        <f t="shared" si="13"/>
        <v>99.862697367700193</v>
      </c>
      <c r="AG25" s="47">
        <f t="shared" si="14"/>
        <v>99.188985577543264</v>
      </c>
      <c r="AH25" s="47">
        <f t="shared" si="15"/>
        <v>87.032574913737989</v>
      </c>
    </row>
    <row r="26" spans="1:34" ht="30" x14ac:dyDescent="0.25">
      <c r="A26" s="24">
        <v>17</v>
      </c>
      <c r="B26" s="25" t="s">
        <v>65</v>
      </c>
      <c r="C26" s="26">
        <v>770</v>
      </c>
      <c r="D26" s="44">
        <v>52740.182119999998</v>
      </c>
      <c r="E26" s="44">
        <v>52740.182119999998</v>
      </c>
      <c r="F26" s="45">
        <f t="shared" si="0"/>
        <v>0</v>
      </c>
      <c r="G26" s="45">
        <v>52740.182119999998</v>
      </c>
      <c r="H26" s="45">
        <f t="shared" si="1"/>
        <v>0</v>
      </c>
      <c r="I26" s="45">
        <v>52740.182119999998</v>
      </c>
      <c r="J26" s="45">
        <f t="shared" si="2"/>
        <v>0</v>
      </c>
      <c r="K26" s="45">
        <v>52740.182119999998</v>
      </c>
      <c r="L26" s="45">
        <f t="shared" si="3"/>
        <v>0</v>
      </c>
      <c r="M26" s="45">
        <v>56330.42</v>
      </c>
      <c r="N26" s="45">
        <f t="shared" si="4"/>
        <v>3590.2378800000006</v>
      </c>
      <c r="O26" s="45">
        <v>56330.42</v>
      </c>
      <c r="P26" s="45">
        <f t="shared" si="5"/>
        <v>0</v>
      </c>
      <c r="Q26" s="45">
        <v>56330.42</v>
      </c>
      <c r="R26" s="45">
        <f t="shared" si="6"/>
        <v>0</v>
      </c>
      <c r="S26" s="45">
        <v>60406.020819999998</v>
      </c>
      <c r="T26" s="45">
        <f t="shared" si="7"/>
        <v>4075.6008199999997</v>
      </c>
      <c r="U26" s="46">
        <v>63730.690289999999</v>
      </c>
      <c r="V26" s="45">
        <f t="shared" si="8"/>
        <v>3324.6694700000007</v>
      </c>
      <c r="W26" s="46">
        <v>63730.690289999999</v>
      </c>
      <c r="X26" s="45">
        <f t="shared" si="9"/>
        <v>0</v>
      </c>
      <c r="Y26" s="45">
        <v>73150.630219999992</v>
      </c>
      <c r="Z26" s="45">
        <v>72392.368640000001</v>
      </c>
      <c r="AA26" s="45">
        <v>758.26157999999123</v>
      </c>
      <c r="AB26" s="45">
        <v>98.963424405614106</v>
      </c>
      <c r="AC26" s="47">
        <f t="shared" si="10"/>
        <v>20410.448099999994</v>
      </c>
      <c r="AD26" s="47">
        <f t="shared" si="11"/>
        <v>138.69999548647746</v>
      </c>
      <c r="AE26" s="47">
        <f t="shared" si="12"/>
        <v>9419.9399299999932</v>
      </c>
      <c r="AF26" s="47">
        <f t="shared" si="13"/>
        <v>114.78085344303588</v>
      </c>
      <c r="AG26" s="47">
        <f t="shared" si="14"/>
        <v>137.2622651838503</v>
      </c>
      <c r="AH26" s="47">
        <f t="shared" si="15"/>
        <v>113.59106312921752</v>
      </c>
    </row>
    <row r="27" spans="1:34" ht="45" x14ac:dyDescent="0.25">
      <c r="A27" s="24">
        <v>18</v>
      </c>
      <c r="B27" s="25" t="s">
        <v>66</v>
      </c>
      <c r="C27" s="26">
        <v>771</v>
      </c>
      <c r="D27" s="44">
        <v>379930.13436999999</v>
      </c>
      <c r="E27" s="44">
        <v>379930.13436999999</v>
      </c>
      <c r="F27" s="45">
        <f t="shared" si="0"/>
        <v>0</v>
      </c>
      <c r="G27" s="45">
        <v>379930.13436999999</v>
      </c>
      <c r="H27" s="45">
        <f t="shared" si="1"/>
        <v>0</v>
      </c>
      <c r="I27" s="45">
        <v>379930.13436999999</v>
      </c>
      <c r="J27" s="45">
        <f t="shared" si="2"/>
        <v>0</v>
      </c>
      <c r="K27" s="45">
        <v>379930.13436999999</v>
      </c>
      <c r="L27" s="45">
        <f t="shared" si="3"/>
        <v>0</v>
      </c>
      <c r="M27" s="45">
        <v>387000.57</v>
      </c>
      <c r="N27" s="45">
        <f t="shared" si="4"/>
        <v>7070.4356300000218</v>
      </c>
      <c r="O27" s="45">
        <v>387000.57</v>
      </c>
      <c r="P27" s="45">
        <f t="shared" si="5"/>
        <v>0</v>
      </c>
      <c r="Q27" s="45">
        <v>397000.57</v>
      </c>
      <c r="R27" s="45">
        <f t="shared" si="6"/>
        <v>10000</v>
      </c>
      <c r="S27" s="45">
        <v>400877.45382999995</v>
      </c>
      <c r="T27" s="45">
        <f t="shared" si="7"/>
        <v>3876.8838299999479</v>
      </c>
      <c r="U27" s="46">
        <v>401703.62917000003</v>
      </c>
      <c r="V27" s="45">
        <f t="shared" si="8"/>
        <v>826.17534000007436</v>
      </c>
      <c r="W27" s="46">
        <v>400020.30567000003</v>
      </c>
      <c r="X27" s="45">
        <f t="shared" si="9"/>
        <v>-1683.3234999999986</v>
      </c>
      <c r="Y27" s="45">
        <v>402115.72003999999</v>
      </c>
      <c r="Z27" s="45">
        <v>398747.08812999993</v>
      </c>
      <c r="AA27" s="45">
        <v>3368.6319100000273</v>
      </c>
      <c r="AB27" s="45">
        <v>99.162273011941693</v>
      </c>
      <c r="AC27" s="47">
        <f t="shared" si="10"/>
        <v>22185.58567</v>
      </c>
      <c r="AD27" s="47">
        <f t="shared" si="11"/>
        <v>105.83938562988379</v>
      </c>
      <c r="AE27" s="47">
        <f t="shared" si="12"/>
        <v>2095.4143699999549</v>
      </c>
      <c r="AF27" s="47">
        <f t="shared" si="13"/>
        <v>100.52382700085445</v>
      </c>
      <c r="AG27" s="47">
        <f t="shared" si="14"/>
        <v>104.95274053246717</v>
      </c>
      <c r="AH27" s="47">
        <f t="shared" si="15"/>
        <v>99.681711772639247</v>
      </c>
    </row>
    <row r="28" spans="1:34" ht="75" x14ac:dyDescent="0.25">
      <c r="A28" s="24">
        <v>19</v>
      </c>
      <c r="B28" s="25" t="s">
        <v>67</v>
      </c>
      <c r="C28" s="26">
        <v>772</v>
      </c>
      <c r="D28" s="44">
        <v>46328.286999999997</v>
      </c>
      <c r="E28" s="44">
        <v>46328.286999999997</v>
      </c>
      <c r="F28" s="45">
        <f t="shared" si="0"/>
        <v>0</v>
      </c>
      <c r="G28" s="45">
        <v>46328.286999999997</v>
      </c>
      <c r="H28" s="45">
        <f t="shared" si="1"/>
        <v>0</v>
      </c>
      <c r="I28" s="45">
        <v>46328.286999999997</v>
      </c>
      <c r="J28" s="45">
        <f t="shared" si="2"/>
        <v>0</v>
      </c>
      <c r="K28" s="45">
        <v>46328.286999999997</v>
      </c>
      <c r="L28" s="45">
        <f t="shared" si="3"/>
        <v>0</v>
      </c>
      <c r="M28" s="45">
        <v>49157.04</v>
      </c>
      <c r="N28" s="45">
        <f t="shared" si="4"/>
        <v>2828.7530000000042</v>
      </c>
      <c r="O28" s="45">
        <v>49157.04</v>
      </c>
      <c r="P28" s="45">
        <f t="shared" si="5"/>
        <v>0</v>
      </c>
      <c r="Q28" s="45">
        <v>49157.04</v>
      </c>
      <c r="R28" s="45">
        <f t="shared" si="6"/>
        <v>0</v>
      </c>
      <c r="S28" s="45">
        <v>51874.307999999997</v>
      </c>
      <c r="T28" s="45">
        <f t="shared" si="7"/>
        <v>2717.2679999999964</v>
      </c>
      <c r="U28" s="46">
        <v>54241.114999999998</v>
      </c>
      <c r="V28" s="45">
        <f t="shared" si="8"/>
        <v>2366.8070000000007</v>
      </c>
      <c r="W28" s="46">
        <v>54241.114999999998</v>
      </c>
      <c r="X28" s="45">
        <f t="shared" si="9"/>
        <v>0</v>
      </c>
      <c r="Y28" s="45">
        <v>58172.735000000001</v>
      </c>
      <c r="Z28" s="45">
        <v>57634.550439999999</v>
      </c>
      <c r="AA28" s="45">
        <v>538.18456000000151</v>
      </c>
      <c r="AB28" s="45">
        <v>99.074850855817587</v>
      </c>
      <c r="AC28" s="47">
        <f t="shared" si="10"/>
        <v>11844.448000000004</v>
      </c>
      <c r="AD28" s="47">
        <f t="shared" si="11"/>
        <v>125.56634135857432</v>
      </c>
      <c r="AE28" s="47">
        <f t="shared" si="12"/>
        <v>3931.6200000000026</v>
      </c>
      <c r="AF28" s="47">
        <f t="shared" si="13"/>
        <v>107.24841294283867</v>
      </c>
      <c r="AG28" s="47">
        <f t="shared" si="14"/>
        <v>124.40466542611431</v>
      </c>
      <c r="AH28" s="47">
        <f t="shared" si="15"/>
        <v>106.25620516834877</v>
      </c>
    </row>
    <row r="29" spans="1:34" ht="45" x14ac:dyDescent="0.25">
      <c r="A29" s="24">
        <v>20</v>
      </c>
      <c r="B29" s="25" t="s">
        <v>68</v>
      </c>
      <c r="C29" s="26">
        <v>774</v>
      </c>
      <c r="D29" s="44">
        <v>374132.80599999998</v>
      </c>
      <c r="E29" s="44">
        <v>374132.80599999998</v>
      </c>
      <c r="F29" s="45">
        <f t="shared" si="0"/>
        <v>0</v>
      </c>
      <c r="G29" s="45">
        <v>374132.80599999998</v>
      </c>
      <c r="H29" s="45">
        <f t="shared" si="1"/>
        <v>0</v>
      </c>
      <c r="I29" s="45">
        <v>374132.80599999998</v>
      </c>
      <c r="J29" s="45">
        <f t="shared" si="2"/>
        <v>0</v>
      </c>
      <c r="K29" s="45">
        <v>374132.80599999998</v>
      </c>
      <c r="L29" s="45">
        <f t="shared" si="3"/>
        <v>0</v>
      </c>
      <c r="M29" s="45">
        <v>380955.78</v>
      </c>
      <c r="N29" s="45">
        <f t="shared" si="4"/>
        <v>6822.9740000000456</v>
      </c>
      <c r="O29" s="45">
        <v>380955.78</v>
      </c>
      <c r="P29" s="45">
        <f t="shared" si="5"/>
        <v>0</v>
      </c>
      <c r="Q29" s="45">
        <v>380955.78</v>
      </c>
      <c r="R29" s="45">
        <f t="shared" si="6"/>
        <v>0</v>
      </c>
      <c r="S29" s="45">
        <v>381959.09600000002</v>
      </c>
      <c r="T29" s="45">
        <f t="shared" si="7"/>
        <v>1003.3159999999916</v>
      </c>
      <c r="U29" s="46">
        <v>381087.94699999999</v>
      </c>
      <c r="V29" s="45">
        <f t="shared" si="8"/>
        <v>-871.14900000003399</v>
      </c>
      <c r="W29" s="46">
        <v>378255.72102</v>
      </c>
      <c r="X29" s="45">
        <f t="shared" si="9"/>
        <v>-2832.2259799999883</v>
      </c>
      <c r="Y29" s="45">
        <v>379768.11402000004</v>
      </c>
      <c r="Z29" s="45">
        <v>374878.01876000001</v>
      </c>
      <c r="AA29" s="45">
        <v>4890.0952599999928</v>
      </c>
      <c r="AB29" s="45">
        <v>98.712347066678035</v>
      </c>
      <c r="AC29" s="47">
        <f t="shared" si="10"/>
        <v>5635.308020000055</v>
      </c>
      <c r="AD29" s="47">
        <f t="shared" si="11"/>
        <v>101.50623199292501</v>
      </c>
      <c r="AE29" s="47">
        <f t="shared" si="12"/>
        <v>1512.39300000004</v>
      </c>
      <c r="AF29" s="47">
        <f t="shared" si="13"/>
        <v>100.39983347665482</v>
      </c>
      <c r="AG29" s="47">
        <f t="shared" si="14"/>
        <v>100.1991840191635</v>
      </c>
      <c r="AH29" s="47">
        <f t="shared" si="15"/>
        <v>99.107032075842312</v>
      </c>
    </row>
    <row r="30" spans="1:34" ht="45" x14ac:dyDescent="0.25">
      <c r="A30" s="24">
        <v>21</v>
      </c>
      <c r="B30" s="25" t="s">
        <v>69</v>
      </c>
      <c r="C30" s="26">
        <v>775</v>
      </c>
      <c r="D30" s="44">
        <v>4805082.95254</v>
      </c>
      <c r="E30" s="44">
        <v>4958310.07</v>
      </c>
      <c r="F30" s="45">
        <f t="shared" si="0"/>
        <v>153227.11746000033</v>
      </c>
      <c r="G30" s="45">
        <v>6023672.2375100004</v>
      </c>
      <c r="H30" s="45">
        <f t="shared" si="1"/>
        <v>1065362.1675100001</v>
      </c>
      <c r="I30" s="45">
        <v>6371340.0800000001</v>
      </c>
      <c r="J30" s="45">
        <f t="shared" si="2"/>
        <v>347667.84248999972</v>
      </c>
      <c r="K30" s="45">
        <v>7979514.3700000001</v>
      </c>
      <c r="L30" s="45">
        <f t="shared" si="3"/>
        <v>1608174.29</v>
      </c>
      <c r="M30" s="45">
        <v>7840547.2300000004</v>
      </c>
      <c r="N30" s="45">
        <f t="shared" si="4"/>
        <v>-138967.13999999966</v>
      </c>
      <c r="O30" s="45">
        <v>7840547.2300000004</v>
      </c>
      <c r="P30" s="45">
        <f t="shared" si="5"/>
        <v>0</v>
      </c>
      <c r="Q30" s="45">
        <v>7886416.7300000004</v>
      </c>
      <c r="R30" s="45">
        <f t="shared" si="6"/>
        <v>45869.5</v>
      </c>
      <c r="S30" s="45">
        <v>7920247.2332299994</v>
      </c>
      <c r="T30" s="45">
        <f t="shared" si="7"/>
        <v>33830.503229998983</v>
      </c>
      <c r="U30" s="46">
        <v>7062360.0815699995</v>
      </c>
      <c r="V30" s="45">
        <f t="shared" si="8"/>
        <v>-857887.15165999997</v>
      </c>
      <c r="W30" s="46">
        <v>6133432.8590200003</v>
      </c>
      <c r="X30" s="45">
        <f t="shared" si="9"/>
        <v>-928927.22254999913</v>
      </c>
      <c r="Y30" s="45">
        <v>6135833.4237900004</v>
      </c>
      <c r="Z30" s="45">
        <v>5521674.5958599988</v>
      </c>
      <c r="AA30" s="45">
        <v>614158.82792999956</v>
      </c>
      <c r="AB30" s="45">
        <v>89.990620906545956</v>
      </c>
      <c r="AC30" s="47">
        <f t="shared" si="10"/>
        <v>1330750.4712500004</v>
      </c>
      <c r="AD30" s="47">
        <f t="shared" si="11"/>
        <v>127.69464095404548</v>
      </c>
      <c r="AE30" s="47">
        <f t="shared" si="12"/>
        <v>2400.5647700000554</v>
      </c>
      <c r="AF30" s="47">
        <f t="shared" si="13"/>
        <v>100.03913900787991</v>
      </c>
      <c r="AG30" s="47">
        <f t="shared" si="14"/>
        <v>114.91320025893003</v>
      </c>
      <c r="AH30" s="47">
        <f t="shared" si="15"/>
        <v>90.025842342753734</v>
      </c>
    </row>
    <row r="31" spans="1:34" ht="45" x14ac:dyDescent="0.25">
      <c r="A31" s="24">
        <v>22</v>
      </c>
      <c r="B31" s="25" t="s">
        <v>70</v>
      </c>
      <c r="C31" s="26">
        <v>776</v>
      </c>
      <c r="D31" s="44">
        <v>327789.03512999997</v>
      </c>
      <c r="E31" s="44">
        <v>327789.03512999997</v>
      </c>
      <c r="F31" s="45">
        <f t="shared" si="0"/>
        <v>0</v>
      </c>
      <c r="G31" s="45">
        <v>327789.03512999997</v>
      </c>
      <c r="H31" s="45">
        <f t="shared" si="1"/>
        <v>0</v>
      </c>
      <c r="I31" s="45">
        <v>357789.04</v>
      </c>
      <c r="J31" s="45">
        <f t="shared" si="2"/>
        <v>30000.004870000004</v>
      </c>
      <c r="K31" s="45">
        <v>357789.04</v>
      </c>
      <c r="L31" s="45">
        <f t="shared" si="3"/>
        <v>0</v>
      </c>
      <c r="M31" s="45">
        <v>359005.38</v>
      </c>
      <c r="N31" s="45">
        <f t="shared" si="4"/>
        <v>1216.3400000000256</v>
      </c>
      <c r="O31" s="45">
        <v>359005.38</v>
      </c>
      <c r="P31" s="45">
        <f t="shared" si="5"/>
        <v>0</v>
      </c>
      <c r="Q31" s="45">
        <v>371763.56</v>
      </c>
      <c r="R31" s="45">
        <f t="shared" si="6"/>
        <v>12758.179999999993</v>
      </c>
      <c r="S31" s="45">
        <v>376569.87385000003</v>
      </c>
      <c r="T31" s="45">
        <f t="shared" si="7"/>
        <v>4806.313850000035</v>
      </c>
      <c r="U31" s="46">
        <v>361285.092</v>
      </c>
      <c r="V31" s="45">
        <f t="shared" si="8"/>
        <v>-15284.781850000028</v>
      </c>
      <c r="W31" s="46">
        <v>349404.49839999998</v>
      </c>
      <c r="X31" s="45">
        <f t="shared" si="9"/>
        <v>-11880.593600000022</v>
      </c>
      <c r="Y31" s="45">
        <v>351523.22245</v>
      </c>
      <c r="Z31" s="45">
        <v>314810.66773000004</v>
      </c>
      <c r="AA31" s="45">
        <v>36712.554719999971</v>
      </c>
      <c r="AB31" s="45">
        <v>89.556150952382126</v>
      </c>
      <c r="AC31" s="47">
        <f t="shared" si="10"/>
        <v>23734.187320000026</v>
      </c>
      <c r="AD31" s="47">
        <f t="shared" si="11"/>
        <v>107.24068982679276</v>
      </c>
      <c r="AE31" s="47">
        <f t="shared" si="12"/>
        <v>2118.7240500000189</v>
      </c>
      <c r="AF31" s="47">
        <f t="shared" si="13"/>
        <v>100.60638144606098</v>
      </c>
      <c r="AG31" s="47">
        <f t="shared" si="14"/>
        <v>96.04063406365843</v>
      </c>
      <c r="AH31" s="47">
        <f t="shared" si="15"/>
        <v>90.099202835563744</v>
      </c>
    </row>
    <row r="32" spans="1:34" ht="60" x14ac:dyDescent="0.25">
      <c r="A32" s="24">
        <v>23</v>
      </c>
      <c r="B32" s="25" t="s">
        <v>71</v>
      </c>
      <c r="C32" s="26">
        <v>778</v>
      </c>
      <c r="D32" s="44">
        <v>39495.084000000003</v>
      </c>
      <c r="E32" s="44">
        <v>39495.084000000003</v>
      </c>
      <c r="F32" s="45">
        <f t="shared" si="0"/>
        <v>0</v>
      </c>
      <c r="G32" s="45">
        <v>39495.084000000003</v>
      </c>
      <c r="H32" s="45">
        <f t="shared" si="1"/>
        <v>0</v>
      </c>
      <c r="I32" s="45">
        <v>39495.084000000003</v>
      </c>
      <c r="J32" s="45">
        <f t="shared" si="2"/>
        <v>0</v>
      </c>
      <c r="K32" s="45">
        <v>39495.084000000003</v>
      </c>
      <c r="L32" s="45">
        <f t="shared" si="3"/>
        <v>0</v>
      </c>
      <c r="M32" s="45">
        <v>41421.589999999997</v>
      </c>
      <c r="N32" s="45">
        <f t="shared" si="4"/>
        <v>1926.5059999999939</v>
      </c>
      <c r="O32" s="45">
        <v>41421.589999999997</v>
      </c>
      <c r="P32" s="45">
        <f t="shared" si="5"/>
        <v>0</v>
      </c>
      <c r="Q32" s="45">
        <v>41421.589999999997</v>
      </c>
      <c r="R32" s="45">
        <f t="shared" si="6"/>
        <v>0</v>
      </c>
      <c r="S32" s="45">
        <v>43796.339</v>
      </c>
      <c r="T32" s="45">
        <f t="shared" si="7"/>
        <v>2374.7490000000034</v>
      </c>
      <c r="U32" s="46">
        <v>46025.764000000003</v>
      </c>
      <c r="V32" s="45">
        <f t="shared" si="8"/>
        <v>2229.4250000000029</v>
      </c>
      <c r="W32" s="46">
        <v>46025.764000000003</v>
      </c>
      <c r="X32" s="45">
        <f t="shared" si="9"/>
        <v>0</v>
      </c>
      <c r="Y32" s="45">
        <v>49494.230219999998</v>
      </c>
      <c r="Z32" s="45">
        <v>48035.515619999998</v>
      </c>
      <c r="AA32" s="45">
        <v>1458.7145999999993</v>
      </c>
      <c r="AB32" s="45">
        <v>97.052758284115001</v>
      </c>
      <c r="AC32" s="47">
        <f t="shared" si="10"/>
        <v>9999.1462199999951</v>
      </c>
      <c r="AD32" s="47">
        <f t="shared" si="11"/>
        <v>125.31744512810758</v>
      </c>
      <c r="AE32" s="47">
        <f t="shared" si="12"/>
        <v>3468.4662199999948</v>
      </c>
      <c r="AF32" s="47">
        <f t="shared" si="13"/>
        <v>107.53592318424087</v>
      </c>
      <c r="AG32" s="47">
        <f t="shared" si="14"/>
        <v>121.62403710801068</v>
      </c>
      <c r="AH32" s="47">
        <f t="shared" si="15"/>
        <v>104.36657959659289</v>
      </c>
    </row>
    <row r="33" spans="1:34" ht="60" x14ac:dyDescent="0.25">
      <c r="A33" s="24">
        <v>24</v>
      </c>
      <c r="B33" s="25" t="s">
        <v>72</v>
      </c>
      <c r="C33" s="26">
        <v>779</v>
      </c>
      <c r="D33" s="44">
        <v>1635726.3030000001</v>
      </c>
      <c r="E33" s="44">
        <v>1635726.3030000001</v>
      </c>
      <c r="F33" s="45">
        <f t="shared" si="0"/>
        <v>0</v>
      </c>
      <c r="G33" s="45">
        <v>2138598.0460999999</v>
      </c>
      <c r="H33" s="45">
        <f t="shared" si="1"/>
        <v>502871.74309999985</v>
      </c>
      <c r="I33" s="45">
        <v>2206519.2999999998</v>
      </c>
      <c r="J33" s="45">
        <f t="shared" si="2"/>
        <v>67921.253899999894</v>
      </c>
      <c r="K33" s="45">
        <v>2206519.2999999998</v>
      </c>
      <c r="L33" s="45">
        <f t="shared" si="3"/>
        <v>0</v>
      </c>
      <c r="M33" s="45">
        <v>2216124.14</v>
      </c>
      <c r="N33" s="45">
        <f t="shared" si="4"/>
        <v>9604.8400000003166</v>
      </c>
      <c r="O33" s="45">
        <v>2216124.14</v>
      </c>
      <c r="P33" s="45">
        <f t="shared" si="5"/>
        <v>0</v>
      </c>
      <c r="Q33" s="45">
        <v>2216076.4</v>
      </c>
      <c r="R33" s="45">
        <f t="shared" si="6"/>
        <v>-47.740000000223517</v>
      </c>
      <c r="S33" s="45">
        <v>2222996.8313500001</v>
      </c>
      <c r="T33" s="45">
        <f t="shared" si="7"/>
        <v>6920.4313500002027</v>
      </c>
      <c r="U33" s="46">
        <v>2215241.2406500001</v>
      </c>
      <c r="V33" s="45">
        <f t="shared" si="8"/>
        <v>-7755.5907000000589</v>
      </c>
      <c r="W33" s="46">
        <v>2184932.1230100002</v>
      </c>
      <c r="X33" s="45">
        <f t="shared" si="9"/>
        <v>-30309.117639999837</v>
      </c>
      <c r="Y33" s="45">
        <v>2184932.1230100002</v>
      </c>
      <c r="Z33" s="45">
        <v>2162384.07858</v>
      </c>
      <c r="AA33" s="45">
        <v>22548.044430000125</v>
      </c>
      <c r="AB33" s="45">
        <v>98.968020828082402</v>
      </c>
      <c r="AC33" s="47">
        <f t="shared" si="10"/>
        <v>549205.82001000014</v>
      </c>
      <c r="AD33" s="47">
        <f t="shared" si="11"/>
        <v>133.57565498596742</v>
      </c>
      <c r="AE33" s="47">
        <f t="shared" si="12"/>
        <v>0</v>
      </c>
      <c r="AF33" s="47">
        <f t="shared" si="13"/>
        <v>100</v>
      </c>
      <c r="AG33" s="47">
        <f t="shared" si="14"/>
        <v>132.19718204775972</v>
      </c>
      <c r="AH33" s="47">
        <f t="shared" si="15"/>
        <v>98.968020828082402</v>
      </c>
    </row>
    <row r="34" spans="1:34" ht="30" x14ac:dyDescent="0.25">
      <c r="A34" s="24">
        <v>25</v>
      </c>
      <c r="B34" s="25" t="s">
        <v>73</v>
      </c>
      <c r="C34" s="26">
        <v>780</v>
      </c>
      <c r="D34" s="44">
        <v>57471.175999999999</v>
      </c>
      <c r="E34" s="44">
        <v>57471.175999999999</v>
      </c>
      <c r="F34" s="45">
        <f t="shared" si="0"/>
        <v>0</v>
      </c>
      <c r="G34" s="45">
        <v>57471.175999999999</v>
      </c>
      <c r="H34" s="45">
        <f t="shared" si="1"/>
        <v>0</v>
      </c>
      <c r="I34" s="45">
        <v>82471.179999999993</v>
      </c>
      <c r="J34" s="45">
        <f t="shared" si="2"/>
        <v>25000.003999999994</v>
      </c>
      <c r="K34" s="45">
        <v>82471.179999999993</v>
      </c>
      <c r="L34" s="45">
        <f t="shared" si="3"/>
        <v>0</v>
      </c>
      <c r="M34" s="45">
        <v>208763.98</v>
      </c>
      <c r="N34" s="45">
        <f t="shared" si="4"/>
        <v>126292.80000000002</v>
      </c>
      <c r="O34" s="45">
        <v>208763.98</v>
      </c>
      <c r="P34" s="45">
        <f t="shared" si="5"/>
        <v>0</v>
      </c>
      <c r="Q34" s="45">
        <v>208763.99</v>
      </c>
      <c r="R34" s="45">
        <f t="shared" si="6"/>
        <v>9.9999999802093953E-3</v>
      </c>
      <c r="S34" s="45">
        <v>259956.45</v>
      </c>
      <c r="T34" s="45">
        <f t="shared" si="7"/>
        <v>51192.460000000021</v>
      </c>
      <c r="U34" s="46">
        <v>260741.932</v>
      </c>
      <c r="V34" s="45">
        <f t="shared" si="8"/>
        <v>785.48199999998906</v>
      </c>
      <c r="W34" s="46">
        <v>247627.432</v>
      </c>
      <c r="X34" s="45">
        <f t="shared" si="9"/>
        <v>-13114.5</v>
      </c>
      <c r="Y34" s="45">
        <v>249854.94608000002</v>
      </c>
      <c r="Z34" s="45">
        <v>241319.23063000001</v>
      </c>
      <c r="AA34" s="45">
        <v>8535.7154500000179</v>
      </c>
      <c r="AB34" s="45">
        <v>96.583731647534805</v>
      </c>
      <c r="AC34" s="47">
        <f t="shared" si="10"/>
        <v>192383.77008000002</v>
      </c>
      <c r="AD34" s="47">
        <f t="shared" si="11"/>
        <v>434.74827464814717</v>
      </c>
      <c r="AE34" s="47">
        <f t="shared" si="12"/>
        <v>2227.5140800000227</v>
      </c>
      <c r="AF34" s="47">
        <f t="shared" si="13"/>
        <v>100.89954253533591</v>
      </c>
      <c r="AG34" s="47">
        <f t="shared" si="14"/>
        <v>419.89610692845406</v>
      </c>
      <c r="AH34" s="47">
        <f t="shared" si="15"/>
        <v>97.452543395919079</v>
      </c>
    </row>
    <row r="35" spans="1:34" ht="30" x14ac:dyDescent="0.25">
      <c r="A35" s="24">
        <v>26</v>
      </c>
      <c r="B35" s="25" t="s">
        <v>74</v>
      </c>
      <c r="C35" s="26">
        <v>783</v>
      </c>
      <c r="D35" s="44">
        <v>123853.96506</v>
      </c>
      <c r="E35" s="44">
        <v>123853.96506</v>
      </c>
      <c r="F35" s="45">
        <f t="shared" si="0"/>
        <v>0</v>
      </c>
      <c r="G35" s="45">
        <v>123849.53324999999</v>
      </c>
      <c r="H35" s="45">
        <f t="shared" si="1"/>
        <v>-4.4318100000091363</v>
      </c>
      <c r="I35" s="45">
        <v>121149.53</v>
      </c>
      <c r="J35" s="45">
        <f t="shared" si="2"/>
        <v>-2700.0032499999943</v>
      </c>
      <c r="K35" s="45">
        <v>121149.53</v>
      </c>
      <c r="L35" s="45">
        <f t="shared" si="3"/>
        <v>0</v>
      </c>
      <c r="M35" s="45">
        <v>123018.23</v>
      </c>
      <c r="N35" s="45">
        <f t="shared" si="4"/>
        <v>1868.6999999999971</v>
      </c>
      <c r="O35" s="45">
        <v>123018.23</v>
      </c>
      <c r="P35" s="45">
        <f t="shared" si="5"/>
        <v>0</v>
      </c>
      <c r="Q35" s="45">
        <v>123018.23</v>
      </c>
      <c r="R35" s="45">
        <f t="shared" si="6"/>
        <v>0</v>
      </c>
      <c r="S35" s="45">
        <v>59447.806250000001</v>
      </c>
      <c r="T35" s="45">
        <f t="shared" si="7"/>
        <v>-63570.423749999994</v>
      </c>
      <c r="U35" s="46">
        <v>61336.793250000002</v>
      </c>
      <c r="V35" s="45">
        <f t="shared" si="8"/>
        <v>1888.987000000001</v>
      </c>
      <c r="W35" s="46">
        <v>51336.793250000002</v>
      </c>
      <c r="X35" s="45">
        <f t="shared" si="9"/>
        <v>-10000</v>
      </c>
      <c r="Y35" s="45">
        <v>55878.428249999997</v>
      </c>
      <c r="Z35" s="45">
        <v>55571.261720000002</v>
      </c>
      <c r="AA35" s="45">
        <v>307.16652999999496</v>
      </c>
      <c r="AB35" s="45">
        <v>99.450294971387294</v>
      </c>
      <c r="AC35" s="47">
        <f t="shared" si="10"/>
        <v>-67975.536810000005</v>
      </c>
      <c r="AD35" s="47">
        <f t="shared" si="11"/>
        <v>45.116382202967955</v>
      </c>
      <c r="AE35" s="47">
        <f t="shared" si="12"/>
        <v>4541.6349999999948</v>
      </c>
      <c r="AF35" s="47">
        <f t="shared" si="13"/>
        <v>108.84674462988588</v>
      </c>
      <c r="AG35" s="47">
        <f t="shared" si="14"/>
        <v>44.868375181270117</v>
      </c>
      <c r="AH35" s="47">
        <f t="shared" si="15"/>
        <v>108.24840860117418</v>
      </c>
    </row>
    <row r="36" spans="1:34" ht="45" x14ac:dyDescent="0.25">
      <c r="A36" s="24">
        <v>27</v>
      </c>
      <c r="B36" s="25" t="s">
        <v>75</v>
      </c>
      <c r="C36" s="26">
        <v>784</v>
      </c>
      <c r="D36" s="44">
        <v>603612.01864999998</v>
      </c>
      <c r="E36" s="44">
        <v>603612.01864999998</v>
      </c>
      <c r="F36" s="45">
        <f t="shared" si="0"/>
        <v>0</v>
      </c>
      <c r="G36" s="45">
        <v>607612.01867999998</v>
      </c>
      <c r="H36" s="45">
        <f t="shared" si="1"/>
        <v>4000.0000299999956</v>
      </c>
      <c r="I36" s="45">
        <v>695340.79</v>
      </c>
      <c r="J36" s="45">
        <f t="shared" si="2"/>
        <v>87728.771320000058</v>
      </c>
      <c r="K36" s="45">
        <v>695340.79</v>
      </c>
      <c r="L36" s="45">
        <f t="shared" si="3"/>
        <v>0</v>
      </c>
      <c r="M36" s="45">
        <v>778112.59</v>
      </c>
      <c r="N36" s="45">
        <f t="shared" si="4"/>
        <v>82771.79999999993</v>
      </c>
      <c r="O36" s="45">
        <v>778112.59</v>
      </c>
      <c r="P36" s="45">
        <f t="shared" si="5"/>
        <v>0</v>
      </c>
      <c r="Q36" s="45">
        <v>778112.59</v>
      </c>
      <c r="R36" s="45">
        <f t="shared" si="6"/>
        <v>0</v>
      </c>
      <c r="S36" s="45">
        <v>833968.46457000007</v>
      </c>
      <c r="T36" s="45">
        <f t="shared" si="7"/>
        <v>55855.874570000102</v>
      </c>
      <c r="U36" s="46">
        <v>833968.46457000007</v>
      </c>
      <c r="V36" s="45">
        <f t="shared" si="8"/>
        <v>0</v>
      </c>
      <c r="W36" s="46">
        <v>833968.46457000007</v>
      </c>
      <c r="X36" s="45">
        <f t="shared" si="9"/>
        <v>0</v>
      </c>
      <c r="Y36" s="45">
        <v>828091.96457000007</v>
      </c>
      <c r="Z36" s="45">
        <v>811158.30700000003</v>
      </c>
      <c r="AA36" s="45">
        <v>16933.657570000072</v>
      </c>
      <c r="AB36" s="45">
        <v>97.955099397831603</v>
      </c>
      <c r="AC36" s="47">
        <f t="shared" si="10"/>
        <v>224479.94592000009</v>
      </c>
      <c r="AD36" s="47">
        <f t="shared" si="11"/>
        <v>137.18944271886062</v>
      </c>
      <c r="AE36" s="47">
        <f t="shared" si="12"/>
        <v>-5876.5</v>
      </c>
      <c r="AF36" s="47">
        <f t="shared" si="13"/>
        <v>99.295357048898722</v>
      </c>
      <c r="AG36" s="47">
        <f t="shared" si="14"/>
        <v>134.38405497859119</v>
      </c>
      <c r="AH36" s="47">
        <f t="shared" si="15"/>
        <v>97.264865694680537</v>
      </c>
    </row>
    <row r="37" spans="1:34" ht="135" x14ac:dyDescent="0.25">
      <c r="A37" s="24">
        <v>28</v>
      </c>
      <c r="B37" s="25" t="s">
        <v>76</v>
      </c>
      <c r="C37" s="26">
        <v>785</v>
      </c>
      <c r="D37" s="44">
        <v>752580.18900000001</v>
      </c>
      <c r="E37" s="44">
        <v>752580.18900000001</v>
      </c>
      <c r="F37" s="45">
        <f t="shared" si="0"/>
        <v>0</v>
      </c>
      <c r="G37" s="45">
        <v>752580.18900000001</v>
      </c>
      <c r="H37" s="45">
        <f t="shared" si="1"/>
        <v>0</v>
      </c>
      <c r="I37" s="45">
        <v>752580.18900000001</v>
      </c>
      <c r="J37" s="45">
        <f t="shared" si="2"/>
        <v>0</v>
      </c>
      <c r="K37" s="45">
        <v>752580.18900000001</v>
      </c>
      <c r="L37" s="45">
        <f t="shared" si="3"/>
        <v>0</v>
      </c>
      <c r="M37" s="45">
        <v>804601.95</v>
      </c>
      <c r="N37" s="45">
        <f t="shared" si="4"/>
        <v>52021.76099999994</v>
      </c>
      <c r="O37" s="45">
        <v>804601.95</v>
      </c>
      <c r="P37" s="45">
        <f t="shared" si="5"/>
        <v>0</v>
      </c>
      <c r="Q37" s="45">
        <v>733369.29</v>
      </c>
      <c r="R37" s="45">
        <f t="shared" si="6"/>
        <v>-71232.659999999916</v>
      </c>
      <c r="S37" s="45">
        <v>753659.38971999998</v>
      </c>
      <c r="T37" s="45">
        <f t="shared" si="7"/>
        <v>20290.09971999994</v>
      </c>
      <c r="U37" s="46">
        <v>771904.50034999999</v>
      </c>
      <c r="V37" s="45">
        <f t="shared" si="8"/>
        <v>18245.11063000001</v>
      </c>
      <c r="W37" s="46">
        <v>770838.99034999998</v>
      </c>
      <c r="X37" s="45">
        <f t="shared" si="9"/>
        <v>-1065.5100000000093</v>
      </c>
      <c r="Y37" s="45">
        <v>812882.24490000005</v>
      </c>
      <c r="Z37" s="45">
        <v>800797.30828999996</v>
      </c>
      <c r="AA37" s="45">
        <v>12084.936610000092</v>
      </c>
      <c r="AB37" s="45">
        <v>98.513322601665791</v>
      </c>
      <c r="AC37" s="47">
        <f t="shared" si="10"/>
        <v>60302.055900000036</v>
      </c>
      <c r="AD37" s="47">
        <f t="shared" si="11"/>
        <v>108.01270838395669</v>
      </c>
      <c r="AE37" s="47">
        <f t="shared" si="12"/>
        <v>42043.254550000071</v>
      </c>
      <c r="AF37" s="47">
        <f t="shared" si="13"/>
        <v>105.45422002212294</v>
      </c>
      <c r="AG37" s="47">
        <f t="shared" si="14"/>
        <v>106.40690786108375</v>
      </c>
      <c r="AH37" s="47">
        <f t="shared" si="15"/>
        <v>103.88645596746441</v>
      </c>
    </row>
    <row r="38" spans="1:34" ht="60" x14ac:dyDescent="0.25">
      <c r="A38" s="24">
        <v>29</v>
      </c>
      <c r="B38" s="25" t="s">
        <v>18</v>
      </c>
      <c r="C38" s="26">
        <v>786</v>
      </c>
      <c r="D38" s="44">
        <v>16186.483</v>
      </c>
      <c r="E38" s="44">
        <v>16186.483</v>
      </c>
      <c r="F38" s="45">
        <f t="shared" si="0"/>
        <v>0</v>
      </c>
      <c r="G38" s="45">
        <v>16186.483</v>
      </c>
      <c r="H38" s="45">
        <f t="shared" si="1"/>
        <v>0</v>
      </c>
      <c r="I38" s="45">
        <v>16186.483</v>
      </c>
      <c r="J38" s="45">
        <f t="shared" si="2"/>
        <v>0</v>
      </c>
      <c r="K38" s="45">
        <v>16186.483</v>
      </c>
      <c r="L38" s="45">
        <f t="shared" si="3"/>
        <v>0</v>
      </c>
      <c r="M38" s="45">
        <v>16186.483</v>
      </c>
      <c r="N38" s="45">
        <f t="shared" si="4"/>
        <v>0</v>
      </c>
      <c r="O38" s="45">
        <v>16186.483</v>
      </c>
      <c r="P38" s="45">
        <f t="shared" si="5"/>
        <v>0</v>
      </c>
      <c r="Q38" s="45">
        <v>16186.48</v>
      </c>
      <c r="R38" s="45">
        <f t="shared" si="6"/>
        <v>-3.0000000006111804E-3</v>
      </c>
      <c r="S38" s="45">
        <v>16315.370999999999</v>
      </c>
      <c r="T38" s="45">
        <f t="shared" si="7"/>
        <v>128.89099999999962</v>
      </c>
      <c r="U38" s="46">
        <v>16315.370999999999</v>
      </c>
      <c r="V38" s="45">
        <f t="shared" si="8"/>
        <v>0</v>
      </c>
      <c r="W38" s="46">
        <v>16312.731</v>
      </c>
      <c r="X38" s="45">
        <f t="shared" si="9"/>
        <v>-2.6399999999994179</v>
      </c>
      <c r="Y38" s="45">
        <v>16312.731</v>
      </c>
      <c r="Z38" s="45">
        <v>15933.47522</v>
      </c>
      <c r="AA38" s="45">
        <v>379.2557799999995</v>
      </c>
      <c r="AB38" s="45">
        <v>97.675093275307489</v>
      </c>
      <c r="AC38" s="47">
        <f t="shared" si="10"/>
        <v>126.24799999999959</v>
      </c>
      <c r="AD38" s="47">
        <f t="shared" si="11"/>
        <v>100.7799594266401</v>
      </c>
      <c r="AE38" s="47">
        <f t="shared" si="12"/>
        <v>0</v>
      </c>
      <c r="AF38" s="47">
        <f t="shared" si="13"/>
        <v>100</v>
      </c>
      <c r="AG38" s="47">
        <f t="shared" si="14"/>
        <v>98.436919372787784</v>
      </c>
      <c r="AH38" s="47">
        <f t="shared" si="15"/>
        <v>97.675093275307489</v>
      </c>
    </row>
    <row r="39" spans="1:34" ht="45" x14ac:dyDescent="0.25">
      <c r="A39" s="24">
        <v>30</v>
      </c>
      <c r="B39" s="25" t="s">
        <v>77</v>
      </c>
      <c r="C39" s="26">
        <v>787</v>
      </c>
      <c r="D39" s="44">
        <v>879569.43099999998</v>
      </c>
      <c r="E39" s="44">
        <v>879569.43099999998</v>
      </c>
      <c r="F39" s="45">
        <f t="shared" si="0"/>
        <v>0</v>
      </c>
      <c r="G39" s="45">
        <v>879569.43099999998</v>
      </c>
      <c r="H39" s="45">
        <f t="shared" si="1"/>
        <v>0</v>
      </c>
      <c r="I39" s="45">
        <v>879569.43099999998</v>
      </c>
      <c r="J39" s="45">
        <f t="shared" si="2"/>
        <v>0</v>
      </c>
      <c r="K39" s="45">
        <v>879569.43099999998</v>
      </c>
      <c r="L39" s="45">
        <f t="shared" si="3"/>
        <v>0</v>
      </c>
      <c r="M39" s="45">
        <v>884826.5</v>
      </c>
      <c r="N39" s="45">
        <f t="shared" si="4"/>
        <v>5257.0690000000177</v>
      </c>
      <c r="O39" s="45">
        <v>884826.5</v>
      </c>
      <c r="P39" s="45">
        <f t="shared" si="5"/>
        <v>0</v>
      </c>
      <c r="Q39" s="45">
        <v>884826.5</v>
      </c>
      <c r="R39" s="45">
        <f t="shared" si="6"/>
        <v>0</v>
      </c>
      <c r="S39" s="45">
        <v>885527.27</v>
      </c>
      <c r="T39" s="45">
        <f t="shared" si="7"/>
        <v>700.77000000001863</v>
      </c>
      <c r="U39" s="46">
        <v>885860.85</v>
      </c>
      <c r="V39" s="45">
        <f t="shared" si="8"/>
        <v>333.57999999995809</v>
      </c>
      <c r="W39" s="46">
        <v>970558.73921999999</v>
      </c>
      <c r="X39" s="45">
        <f t="shared" si="9"/>
        <v>84697.889220000012</v>
      </c>
      <c r="Y39" s="45">
        <v>972080.49922</v>
      </c>
      <c r="Z39" s="45">
        <v>962347.65088999993</v>
      </c>
      <c r="AA39" s="45">
        <v>9732.8483300000662</v>
      </c>
      <c r="AB39" s="45">
        <v>98.998761076082715</v>
      </c>
      <c r="AC39" s="47">
        <f t="shared" si="10"/>
        <v>92511.068220000016</v>
      </c>
      <c r="AD39" s="47">
        <f t="shared" si="11"/>
        <v>110.51776755301992</v>
      </c>
      <c r="AE39" s="47">
        <f t="shared" si="12"/>
        <v>1521.7600000000093</v>
      </c>
      <c r="AF39" s="47">
        <f t="shared" si="13"/>
        <v>100.15679215883657</v>
      </c>
      <c r="AG39" s="47">
        <f t="shared" si="14"/>
        <v>109.41122064643467</v>
      </c>
      <c r="AH39" s="47">
        <f t="shared" si="15"/>
        <v>99.153983370795359</v>
      </c>
    </row>
    <row r="40" spans="1:34" ht="45" x14ac:dyDescent="0.25">
      <c r="A40" s="24">
        <v>31</v>
      </c>
      <c r="B40" s="25" t="s">
        <v>78</v>
      </c>
      <c r="C40" s="26">
        <v>789</v>
      </c>
      <c r="D40" s="44">
        <v>199361.23608</v>
      </c>
      <c r="E40" s="44">
        <v>199361.23608</v>
      </c>
      <c r="F40" s="45">
        <f t="shared" si="0"/>
        <v>0</v>
      </c>
      <c r="G40" s="45">
        <v>206361.23608</v>
      </c>
      <c r="H40" s="45">
        <f t="shared" si="1"/>
        <v>7000</v>
      </c>
      <c r="I40" s="45">
        <v>214258.74</v>
      </c>
      <c r="J40" s="45">
        <f t="shared" si="2"/>
        <v>7897.5039199999883</v>
      </c>
      <c r="K40" s="45">
        <v>214258.74</v>
      </c>
      <c r="L40" s="45">
        <f t="shared" si="3"/>
        <v>0</v>
      </c>
      <c r="M40" s="45">
        <v>218446.89</v>
      </c>
      <c r="N40" s="45">
        <f t="shared" si="4"/>
        <v>4188.1500000000233</v>
      </c>
      <c r="O40" s="45">
        <v>218446.89</v>
      </c>
      <c r="P40" s="45">
        <f t="shared" si="5"/>
        <v>0</v>
      </c>
      <c r="Q40" s="45">
        <v>218446.89</v>
      </c>
      <c r="R40" s="45">
        <f t="shared" si="6"/>
        <v>0</v>
      </c>
      <c r="S40" s="45">
        <v>220484.10108000002</v>
      </c>
      <c r="T40" s="45">
        <f t="shared" si="7"/>
        <v>2037.2110800000082</v>
      </c>
      <c r="U40" s="46">
        <v>232253.08308000001</v>
      </c>
      <c r="V40" s="45">
        <f t="shared" si="8"/>
        <v>11768.981999999989</v>
      </c>
      <c r="W40" s="46">
        <v>249313.40308000002</v>
      </c>
      <c r="X40" s="45">
        <f t="shared" si="9"/>
        <v>17060.320000000007</v>
      </c>
      <c r="Y40" s="45">
        <v>251936.17716999998</v>
      </c>
      <c r="Z40" s="45">
        <v>251376.06623</v>
      </c>
      <c r="AA40" s="45">
        <v>560.11093999999866</v>
      </c>
      <c r="AB40" s="45">
        <v>99.777677447402866</v>
      </c>
      <c r="AC40" s="47">
        <f t="shared" si="10"/>
        <v>52574.941089999978</v>
      </c>
      <c r="AD40" s="47">
        <f t="shared" si="11"/>
        <v>126.37169698772463</v>
      </c>
      <c r="AE40" s="47">
        <f t="shared" si="12"/>
        <v>2622.7740899999626</v>
      </c>
      <c r="AF40" s="47">
        <f t="shared" si="13"/>
        <v>101.05199883263329</v>
      </c>
      <c r="AG40" s="47">
        <f t="shared" si="14"/>
        <v>126.09074420522121</v>
      </c>
      <c r="AH40" s="47">
        <f t="shared" si="15"/>
        <v>100.82733744937818</v>
      </c>
    </row>
    <row r="41" spans="1:34" ht="60" x14ac:dyDescent="0.25">
      <c r="A41" s="24">
        <v>32</v>
      </c>
      <c r="B41" s="25" t="s">
        <v>79</v>
      </c>
      <c r="C41" s="26">
        <v>790</v>
      </c>
      <c r="D41" s="44">
        <v>150994.64877</v>
      </c>
      <c r="E41" s="44">
        <v>150994.64877</v>
      </c>
      <c r="F41" s="45">
        <f t="shared" si="0"/>
        <v>0</v>
      </c>
      <c r="G41" s="45">
        <v>201486.68075</v>
      </c>
      <c r="H41" s="45">
        <f t="shared" si="1"/>
        <v>50492.03198</v>
      </c>
      <c r="I41" s="45">
        <v>307631.94</v>
      </c>
      <c r="J41" s="45">
        <f t="shared" si="2"/>
        <v>106145.25925</v>
      </c>
      <c r="K41" s="45">
        <v>307631.94</v>
      </c>
      <c r="L41" s="45">
        <f t="shared" si="3"/>
        <v>0</v>
      </c>
      <c r="M41" s="45">
        <v>309083.56</v>
      </c>
      <c r="N41" s="45">
        <f t="shared" si="4"/>
        <v>1451.6199999999953</v>
      </c>
      <c r="O41" s="45">
        <v>309083.56</v>
      </c>
      <c r="P41" s="45">
        <f t="shared" si="5"/>
        <v>0</v>
      </c>
      <c r="Q41" s="45">
        <v>313799.2</v>
      </c>
      <c r="R41" s="45">
        <f t="shared" si="6"/>
        <v>4715.640000000014</v>
      </c>
      <c r="S41" s="45">
        <v>315612.86900000001</v>
      </c>
      <c r="T41" s="45">
        <f t="shared" si="7"/>
        <v>1813.6689999999944</v>
      </c>
      <c r="U41" s="46">
        <v>326286.62182</v>
      </c>
      <c r="V41" s="45">
        <f t="shared" si="8"/>
        <v>10673.752819999994</v>
      </c>
      <c r="W41" s="46">
        <v>302693.33179999999</v>
      </c>
      <c r="X41" s="45">
        <f t="shared" si="9"/>
        <v>-23593.290020000015</v>
      </c>
      <c r="Y41" s="45">
        <v>303215.63180000003</v>
      </c>
      <c r="Z41" s="45">
        <v>301558.84061000001</v>
      </c>
      <c r="AA41" s="45">
        <v>1656.7911900000181</v>
      </c>
      <c r="AB41" s="45">
        <v>99.453593081542436</v>
      </c>
      <c r="AC41" s="47">
        <f t="shared" si="10"/>
        <v>152220.98303000003</v>
      </c>
      <c r="AD41" s="47">
        <f t="shared" si="11"/>
        <v>200.81217067623899</v>
      </c>
      <c r="AE41" s="47">
        <f t="shared" si="12"/>
        <v>522.30000000004657</v>
      </c>
      <c r="AF41" s="47">
        <f t="shared" si="13"/>
        <v>100.17255087744886</v>
      </c>
      <c r="AG41" s="47">
        <f t="shared" si="14"/>
        <v>199.71491908255922</v>
      </c>
      <c r="AH41" s="47">
        <f t="shared" si="15"/>
        <v>99.625201129059036</v>
      </c>
    </row>
    <row r="42" spans="1:34" ht="60" x14ac:dyDescent="0.25">
      <c r="A42" s="24">
        <v>33</v>
      </c>
      <c r="B42" s="25" t="s">
        <v>80</v>
      </c>
      <c r="C42" s="26">
        <v>793</v>
      </c>
      <c r="D42" s="44">
        <v>32514.562000000002</v>
      </c>
      <c r="E42" s="44">
        <v>32514.562000000002</v>
      </c>
      <c r="F42" s="45">
        <f t="shared" si="0"/>
        <v>0</v>
      </c>
      <c r="G42" s="45">
        <v>32514.562000000002</v>
      </c>
      <c r="H42" s="45">
        <f t="shared" si="1"/>
        <v>0</v>
      </c>
      <c r="I42" s="45">
        <v>32514.562000000002</v>
      </c>
      <c r="J42" s="45">
        <f t="shared" si="2"/>
        <v>0</v>
      </c>
      <c r="K42" s="45">
        <v>32514.562000000002</v>
      </c>
      <c r="L42" s="45">
        <f t="shared" si="3"/>
        <v>0</v>
      </c>
      <c r="M42" s="45">
        <v>30299.38</v>
      </c>
      <c r="N42" s="45">
        <f t="shared" si="4"/>
        <v>-2215.1820000000007</v>
      </c>
      <c r="O42" s="45">
        <v>30299.38</v>
      </c>
      <c r="P42" s="45">
        <f t="shared" si="5"/>
        <v>0</v>
      </c>
      <c r="Q42" s="45">
        <v>30299.38</v>
      </c>
      <c r="R42" s="45">
        <f t="shared" si="6"/>
        <v>0</v>
      </c>
      <c r="S42" s="45">
        <v>32322.045999999998</v>
      </c>
      <c r="T42" s="45">
        <f t="shared" si="7"/>
        <v>2022.6659999999974</v>
      </c>
      <c r="U42" s="46">
        <v>32808.999000000003</v>
      </c>
      <c r="V42" s="45">
        <f t="shared" si="8"/>
        <v>486.95300000000498</v>
      </c>
      <c r="W42" s="46">
        <v>32808.999000000003</v>
      </c>
      <c r="X42" s="45">
        <f t="shared" si="9"/>
        <v>0</v>
      </c>
      <c r="Y42" s="45">
        <v>37420.648999999998</v>
      </c>
      <c r="Z42" s="45">
        <v>37086.833229999997</v>
      </c>
      <c r="AA42" s="45">
        <v>333.81577000000107</v>
      </c>
      <c r="AB42" s="45">
        <v>99.107936984203562</v>
      </c>
      <c r="AC42" s="47">
        <f t="shared" si="10"/>
        <v>4906.0869999999959</v>
      </c>
      <c r="AD42" s="47">
        <f t="shared" si="11"/>
        <v>115.08889155572814</v>
      </c>
      <c r="AE42" s="47">
        <f t="shared" si="12"/>
        <v>4611.6499999999942</v>
      </c>
      <c r="AF42" s="47">
        <f t="shared" si="13"/>
        <v>114.05605212155359</v>
      </c>
      <c r="AG42" s="47">
        <f t="shared" si="14"/>
        <v>114.06222611886943</v>
      </c>
      <c r="AH42" s="47">
        <f t="shared" si="15"/>
        <v>113.03860026329968</v>
      </c>
    </row>
    <row r="43" spans="1:34" ht="45" x14ac:dyDescent="0.25">
      <c r="A43" s="24">
        <v>34</v>
      </c>
      <c r="B43" s="25" t="s">
        <v>81</v>
      </c>
      <c r="C43" s="26">
        <v>795</v>
      </c>
      <c r="D43" s="44">
        <v>55989.076999999997</v>
      </c>
      <c r="E43" s="44">
        <v>55989.076999999997</v>
      </c>
      <c r="F43" s="45">
        <f t="shared" si="0"/>
        <v>0</v>
      </c>
      <c r="G43" s="45">
        <v>55989.076999999997</v>
      </c>
      <c r="H43" s="45">
        <f t="shared" si="1"/>
        <v>0</v>
      </c>
      <c r="I43" s="45">
        <v>55989.076999999997</v>
      </c>
      <c r="J43" s="45">
        <f t="shared" si="2"/>
        <v>0</v>
      </c>
      <c r="K43" s="45">
        <v>55989.076999999997</v>
      </c>
      <c r="L43" s="45">
        <f t="shared" si="3"/>
        <v>0</v>
      </c>
      <c r="M43" s="45">
        <v>59319.71</v>
      </c>
      <c r="N43" s="45">
        <f t="shared" si="4"/>
        <v>3330.6330000000016</v>
      </c>
      <c r="O43" s="45">
        <v>59319.71</v>
      </c>
      <c r="P43" s="45">
        <f t="shared" si="5"/>
        <v>0</v>
      </c>
      <c r="Q43" s="45">
        <v>59319.71</v>
      </c>
      <c r="R43" s="45">
        <f t="shared" si="6"/>
        <v>0</v>
      </c>
      <c r="S43" s="45">
        <v>62915.925000000003</v>
      </c>
      <c r="T43" s="45">
        <f t="shared" si="7"/>
        <v>3596.2150000000038</v>
      </c>
      <c r="U43" s="46">
        <v>65222.41</v>
      </c>
      <c r="V43" s="45">
        <f t="shared" si="8"/>
        <v>2306.4850000000006</v>
      </c>
      <c r="W43" s="46">
        <v>64862.41</v>
      </c>
      <c r="X43" s="45">
        <f t="shared" si="9"/>
        <v>-360</v>
      </c>
      <c r="Y43" s="45">
        <v>68256.740000000005</v>
      </c>
      <c r="Z43" s="45">
        <v>68224.724319999994</v>
      </c>
      <c r="AA43" s="45">
        <v>32.015680000011344</v>
      </c>
      <c r="AB43" s="45">
        <v>99.953095210817253</v>
      </c>
      <c r="AC43" s="47">
        <f t="shared" si="10"/>
        <v>12267.663000000008</v>
      </c>
      <c r="AD43" s="47">
        <f t="shared" si="11"/>
        <v>121.91081485411878</v>
      </c>
      <c r="AE43" s="47">
        <f t="shared" si="12"/>
        <v>3394.3300000000017</v>
      </c>
      <c r="AF43" s="47">
        <f t="shared" si="13"/>
        <v>105.23312346858526</v>
      </c>
      <c r="AG43" s="47">
        <f t="shared" si="14"/>
        <v>121.8536328434205</v>
      </c>
      <c r="AH43" s="47">
        <f t="shared" si="15"/>
        <v>105.18376409387191</v>
      </c>
    </row>
    <row r="44" spans="1:34" ht="75" x14ac:dyDescent="0.25">
      <c r="A44" s="24">
        <v>35</v>
      </c>
      <c r="B44" s="25" t="s">
        <v>82</v>
      </c>
      <c r="C44" s="26">
        <v>796</v>
      </c>
      <c r="D44" s="44">
        <v>69687.826000000001</v>
      </c>
      <c r="E44" s="44">
        <v>69687.826000000001</v>
      </c>
      <c r="F44" s="45">
        <f t="shared" si="0"/>
        <v>0</v>
      </c>
      <c r="G44" s="45">
        <v>69687.826000000001</v>
      </c>
      <c r="H44" s="45">
        <f t="shared" si="1"/>
        <v>0</v>
      </c>
      <c r="I44" s="45">
        <v>97556.13</v>
      </c>
      <c r="J44" s="45">
        <f t="shared" si="2"/>
        <v>27868.304000000004</v>
      </c>
      <c r="K44" s="45">
        <v>97556.13</v>
      </c>
      <c r="L44" s="45">
        <f t="shared" si="3"/>
        <v>0</v>
      </c>
      <c r="M44" s="45">
        <v>98917.14</v>
      </c>
      <c r="N44" s="45">
        <f t="shared" si="4"/>
        <v>1361.0099999999948</v>
      </c>
      <c r="O44" s="45">
        <v>98917.14</v>
      </c>
      <c r="P44" s="45">
        <f t="shared" si="5"/>
        <v>0</v>
      </c>
      <c r="Q44" s="45">
        <v>98917.14</v>
      </c>
      <c r="R44" s="45">
        <f t="shared" si="6"/>
        <v>0</v>
      </c>
      <c r="S44" s="45">
        <v>101127.685</v>
      </c>
      <c r="T44" s="45">
        <f t="shared" si="7"/>
        <v>2210.5449999999983</v>
      </c>
      <c r="U44" s="46">
        <v>102330.145</v>
      </c>
      <c r="V44" s="45">
        <f t="shared" si="8"/>
        <v>1202.4600000000064</v>
      </c>
      <c r="W44" s="46">
        <v>102267.145</v>
      </c>
      <c r="X44" s="45">
        <f t="shared" si="9"/>
        <v>-63</v>
      </c>
      <c r="Y44" s="45">
        <v>105023.56</v>
      </c>
      <c r="Z44" s="45">
        <v>104382.42543</v>
      </c>
      <c r="AA44" s="45">
        <v>641.13456999999471</v>
      </c>
      <c r="AB44" s="45">
        <v>99.389532624870085</v>
      </c>
      <c r="AC44" s="47">
        <f t="shared" si="10"/>
        <v>35335.733999999997</v>
      </c>
      <c r="AD44" s="47">
        <f t="shared" si="11"/>
        <v>150.70574880611142</v>
      </c>
      <c r="AE44" s="47">
        <f t="shared" si="12"/>
        <v>2756.4149999999936</v>
      </c>
      <c r="AF44" s="47">
        <f t="shared" si="13"/>
        <v>102.69530844925808</v>
      </c>
      <c r="AG44" s="47">
        <f t="shared" si="14"/>
        <v>149.78573937720486</v>
      </c>
      <c r="AH44" s="47">
        <f t="shared" si="15"/>
        <v>102.0683870953863</v>
      </c>
    </row>
    <row r="45" spans="1:34" ht="105" x14ac:dyDescent="0.25">
      <c r="A45" s="24">
        <v>36</v>
      </c>
      <c r="B45" s="25" t="s">
        <v>83</v>
      </c>
      <c r="C45" s="26">
        <v>797</v>
      </c>
      <c r="D45" s="44">
        <v>31954.422999999999</v>
      </c>
      <c r="E45" s="44">
        <v>31954.422999999999</v>
      </c>
      <c r="F45" s="45">
        <f t="shared" si="0"/>
        <v>0</v>
      </c>
      <c r="G45" s="45">
        <v>31954.422999999999</v>
      </c>
      <c r="H45" s="45">
        <f t="shared" si="1"/>
        <v>0</v>
      </c>
      <c r="I45" s="45">
        <v>31954.422999999999</v>
      </c>
      <c r="J45" s="45">
        <f t="shared" si="2"/>
        <v>0</v>
      </c>
      <c r="K45" s="45">
        <v>31954.422999999999</v>
      </c>
      <c r="L45" s="45">
        <f t="shared" si="3"/>
        <v>0</v>
      </c>
      <c r="M45" s="45">
        <v>34149.39</v>
      </c>
      <c r="N45" s="45">
        <f t="shared" si="4"/>
        <v>2194.9670000000006</v>
      </c>
      <c r="O45" s="45">
        <v>34149.39</v>
      </c>
      <c r="P45" s="45">
        <f t="shared" si="5"/>
        <v>0</v>
      </c>
      <c r="Q45" s="45">
        <v>34149.39</v>
      </c>
      <c r="R45" s="45">
        <f t="shared" si="6"/>
        <v>0</v>
      </c>
      <c r="S45" s="45">
        <v>39102.839999999997</v>
      </c>
      <c r="T45" s="45">
        <f t="shared" si="7"/>
        <v>4953.4499999999971</v>
      </c>
      <c r="U45" s="46">
        <v>41320.203000000001</v>
      </c>
      <c r="V45" s="45">
        <f t="shared" si="8"/>
        <v>2217.3630000000048</v>
      </c>
      <c r="W45" s="46">
        <v>40362.728000000003</v>
      </c>
      <c r="X45" s="45">
        <f t="shared" si="9"/>
        <v>-957.47499999999854</v>
      </c>
      <c r="Y45" s="45">
        <v>31953.92902</v>
      </c>
      <c r="Z45" s="45">
        <v>31260.642059999998</v>
      </c>
      <c r="AA45" s="45">
        <v>693.28696000000127</v>
      </c>
      <c r="AB45" s="45">
        <v>97.8303545721527</v>
      </c>
      <c r="AC45" s="47">
        <f t="shared" si="10"/>
        <v>-0.49397999999928288</v>
      </c>
      <c r="AD45" s="47">
        <f t="shared" si="11"/>
        <v>99.998454110718882</v>
      </c>
      <c r="AE45" s="47">
        <f t="shared" si="12"/>
        <v>-8408.7989800000032</v>
      </c>
      <c r="AF45" s="47">
        <f t="shared" si="13"/>
        <v>79.166921076295921</v>
      </c>
      <c r="AG45" s="47">
        <f t="shared" si="14"/>
        <v>97.828842223187692</v>
      </c>
      <c r="AH45" s="47">
        <f t="shared" si="15"/>
        <v>77.4492795927966</v>
      </c>
    </row>
    <row r="46" spans="1:34" ht="45" x14ac:dyDescent="0.25">
      <c r="A46" s="24">
        <v>37</v>
      </c>
      <c r="B46" s="25" t="s">
        <v>84</v>
      </c>
      <c r="C46" s="26">
        <v>798</v>
      </c>
      <c r="D46" s="44">
        <v>23114.333999999999</v>
      </c>
      <c r="E46" s="44">
        <v>23114.333999999999</v>
      </c>
      <c r="F46" s="45">
        <f t="shared" si="0"/>
        <v>0</v>
      </c>
      <c r="G46" s="45">
        <v>23114.333999999999</v>
      </c>
      <c r="H46" s="45">
        <f t="shared" si="1"/>
        <v>0</v>
      </c>
      <c r="I46" s="45">
        <v>26614.63</v>
      </c>
      <c r="J46" s="45">
        <f t="shared" si="2"/>
        <v>3500.2960000000021</v>
      </c>
      <c r="K46" s="45">
        <v>26614.63</v>
      </c>
      <c r="L46" s="45">
        <f t="shared" si="3"/>
        <v>0</v>
      </c>
      <c r="M46" s="45">
        <v>27872.42</v>
      </c>
      <c r="N46" s="45">
        <f t="shared" si="4"/>
        <v>1257.7899999999972</v>
      </c>
      <c r="O46" s="45">
        <v>27872.42</v>
      </c>
      <c r="P46" s="45">
        <f t="shared" si="5"/>
        <v>0</v>
      </c>
      <c r="Q46" s="45">
        <v>27872.42</v>
      </c>
      <c r="R46" s="45">
        <f t="shared" si="6"/>
        <v>0</v>
      </c>
      <c r="S46" s="45">
        <v>29152.580959999999</v>
      </c>
      <c r="T46" s="45">
        <f t="shared" si="7"/>
        <v>1280.1609600000011</v>
      </c>
      <c r="U46" s="46">
        <v>30952.88596</v>
      </c>
      <c r="V46" s="45">
        <f t="shared" si="8"/>
        <v>1800.3050000000003</v>
      </c>
      <c r="W46" s="46">
        <v>30952.88596</v>
      </c>
      <c r="X46" s="45">
        <f t="shared" si="9"/>
        <v>0</v>
      </c>
      <c r="Y46" s="45">
        <v>46370.084000000003</v>
      </c>
      <c r="Z46" s="45">
        <v>46370.077290000001</v>
      </c>
      <c r="AA46" s="45">
        <v>6.7100000014761463E-3</v>
      </c>
      <c r="AB46" s="45">
        <v>99.999985529463345</v>
      </c>
      <c r="AC46" s="47">
        <f t="shared" si="10"/>
        <v>23255.750000000004</v>
      </c>
      <c r="AD46" s="47">
        <f t="shared" si="11"/>
        <v>200.61181083564858</v>
      </c>
      <c r="AE46" s="47">
        <f t="shared" si="12"/>
        <v>15417.198040000003</v>
      </c>
      <c r="AF46" s="47">
        <f t="shared" si="13"/>
        <v>149.80859639363982</v>
      </c>
      <c r="AG46" s="47">
        <f t="shared" si="14"/>
        <v>200.61178180604298</v>
      </c>
      <c r="AH46" s="47">
        <f t="shared" si="15"/>
        <v>149.80857471553196</v>
      </c>
    </row>
    <row r="47" spans="1:34" ht="60" x14ac:dyDescent="0.25">
      <c r="A47" s="24">
        <v>38</v>
      </c>
      <c r="B47" s="25" t="s">
        <v>85</v>
      </c>
      <c r="C47" s="26">
        <v>799</v>
      </c>
      <c r="D47" s="44">
        <v>51980.318979999996</v>
      </c>
      <c r="E47" s="44">
        <v>51980.318979999996</v>
      </c>
      <c r="F47" s="45">
        <f t="shared" si="0"/>
        <v>0</v>
      </c>
      <c r="G47" s="45">
        <v>51980.312989999999</v>
      </c>
      <c r="H47" s="45">
        <f t="shared" si="1"/>
        <v>-5.9899999978370033E-3</v>
      </c>
      <c r="I47" s="45">
        <v>73458.55</v>
      </c>
      <c r="J47" s="45">
        <f t="shared" si="2"/>
        <v>21478.237010000004</v>
      </c>
      <c r="K47" s="45">
        <v>73458.55</v>
      </c>
      <c r="L47" s="45">
        <f t="shared" si="3"/>
        <v>0</v>
      </c>
      <c r="M47" s="45">
        <v>73782.28</v>
      </c>
      <c r="N47" s="45">
        <f t="shared" si="4"/>
        <v>323.72999999999593</v>
      </c>
      <c r="O47" s="45">
        <v>73782.28</v>
      </c>
      <c r="P47" s="45">
        <f t="shared" si="5"/>
        <v>0</v>
      </c>
      <c r="Q47" s="45">
        <v>77143.399999999994</v>
      </c>
      <c r="R47" s="45">
        <f t="shared" si="6"/>
        <v>3361.1199999999953</v>
      </c>
      <c r="S47" s="45">
        <v>77954.296589999998</v>
      </c>
      <c r="T47" s="45">
        <f t="shared" si="7"/>
        <v>810.89659000000393</v>
      </c>
      <c r="U47" s="46">
        <v>75512.880739999993</v>
      </c>
      <c r="V47" s="45">
        <f t="shared" si="8"/>
        <v>-2441.4158500000049</v>
      </c>
      <c r="W47" s="46">
        <v>74262.446180000014</v>
      </c>
      <c r="X47" s="45">
        <f t="shared" si="9"/>
        <v>-1250.4345599999797</v>
      </c>
      <c r="Y47" s="45">
        <v>76670.67429000001</v>
      </c>
      <c r="Z47" s="45">
        <v>74646.333879999991</v>
      </c>
      <c r="AA47" s="45">
        <v>2024.3404100000189</v>
      </c>
      <c r="AB47" s="45">
        <v>97.359694004590153</v>
      </c>
      <c r="AC47" s="47">
        <f t="shared" si="10"/>
        <v>24690.355310000014</v>
      </c>
      <c r="AD47" s="47">
        <f t="shared" si="11"/>
        <v>147.49943015836416</v>
      </c>
      <c r="AE47" s="47">
        <f t="shared" si="12"/>
        <v>2408.2281099999964</v>
      </c>
      <c r="AF47" s="47">
        <f t="shared" si="13"/>
        <v>103.24286127629414</v>
      </c>
      <c r="AG47" s="47">
        <f t="shared" si="14"/>
        <v>143.60499386069753</v>
      </c>
      <c r="AH47" s="47">
        <f t="shared" si="15"/>
        <v>100.51693382018347</v>
      </c>
    </row>
    <row r="48" spans="1:34" ht="45" x14ac:dyDescent="0.25">
      <c r="A48" s="24">
        <v>39</v>
      </c>
      <c r="B48" s="25" t="s">
        <v>19</v>
      </c>
      <c r="C48" s="26">
        <v>805</v>
      </c>
      <c r="D48" s="44">
        <v>7998.96</v>
      </c>
      <c r="E48" s="44">
        <v>7998.96</v>
      </c>
      <c r="F48" s="45">
        <f t="shared" si="0"/>
        <v>0</v>
      </c>
      <c r="G48" s="45">
        <v>7998.96</v>
      </c>
      <c r="H48" s="45">
        <f t="shared" si="1"/>
        <v>0</v>
      </c>
      <c r="I48" s="45">
        <v>7998.96</v>
      </c>
      <c r="J48" s="45">
        <f t="shared" si="2"/>
        <v>0</v>
      </c>
      <c r="K48" s="45">
        <v>7998.96</v>
      </c>
      <c r="L48" s="45">
        <f t="shared" si="3"/>
        <v>0</v>
      </c>
      <c r="M48" s="45">
        <v>7998.96</v>
      </c>
      <c r="N48" s="45">
        <f t="shared" si="4"/>
        <v>0</v>
      </c>
      <c r="O48" s="45">
        <v>7998.96</v>
      </c>
      <c r="P48" s="45">
        <f t="shared" si="5"/>
        <v>0</v>
      </c>
      <c r="Q48" s="45">
        <v>7998.96</v>
      </c>
      <c r="R48" s="45">
        <f t="shared" si="6"/>
        <v>0</v>
      </c>
      <c r="S48" s="45">
        <v>8087.2389999999996</v>
      </c>
      <c r="T48" s="45">
        <f t="shared" si="7"/>
        <v>88.278999999999542</v>
      </c>
      <c r="U48" s="46">
        <v>8087.2389999999996</v>
      </c>
      <c r="V48" s="45">
        <f t="shared" si="8"/>
        <v>0</v>
      </c>
      <c r="W48" s="46">
        <v>8087.2389999999996</v>
      </c>
      <c r="X48" s="45">
        <f t="shared" si="9"/>
        <v>0</v>
      </c>
      <c r="Y48" s="45">
        <v>8087.2389999999996</v>
      </c>
      <c r="Z48" s="45">
        <v>7924.9714199999999</v>
      </c>
      <c r="AA48" s="45">
        <v>162.26757999999973</v>
      </c>
      <c r="AB48" s="45">
        <v>97.993535494623075</v>
      </c>
      <c r="AC48" s="47">
        <f t="shared" si="10"/>
        <v>88.278999999999542</v>
      </c>
      <c r="AD48" s="47">
        <f t="shared" si="11"/>
        <v>101.10363097202635</v>
      </c>
      <c r="AE48" s="47">
        <f t="shared" si="12"/>
        <v>0</v>
      </c>
      <c r="AF48" s="47">
        <f t="shared" si="13"/>
        <v>100</v>
      </c>
      <c r="AG48" s="47">
        <f t="shared" si="14"/>
        <v>99.075022502925378</v>
      </c>
      <c r="AH48" s="47">
        <f t="shared" si="15"/>
        <v>97.993535494623075</v>
      </c>
    </row>
    <row r="49" spans="1:34" ht="45" x14ac:dyDescent="0.25">
      <c r="A49" s="24">
        <v>40</v>
      </c>
      <c r="B49" s="25" t="s">
        <v>86</v>
      </c>
      <c r="C49" s="26">
        <v>806</v>
      </c>
      <c r="D49" s="44">
        <v>1578514.31171</v>
      </c>
      <c r="E49" s="44">
        <v>1578514.31171</v>
      </c>
      <c r="F49" s="45">
        <f t="shared" si="0"/>
        <v>0</v>
      </c>
      <c r="G49" s="45">
        <v>1685591.4946700002</v>
      </c>
      <c r="H49" s="45">
        <f t="shared" si="1"/>
        <v>107077.18296000012</v>
      </c>
      <c r="I49" s="45">
        <v>1692882.75</v>
      </c>
      <c r="J49" s="45">
        <f t="shared" si="2"/>
        <v>7291.2553299998399</v>
      </c>
      <c r="K49" s="45">
        <v>1692882.75</v>
      </c>
      <c r="L49" s="45">
        <f t="shared" si="3"/>
        <v>0</v>
      </c>
      <c r="M49" s="45">
        <v>1727989.44</v>
      </c>
      <c r="N49" s="45">
        <f t="shared" si="4"/>
        <v>35106.689999999944</v>
      </c>
      <c r="O49" s="45">
        <v>1727989.44</v>
      </c>
      <c r="P49" s="45">
        <f t="shared" si="5"/>
        <v>0</v>
      </c>
      <c r="Q49" s="45">
        <v>1715809.44</v>
      </c>
      <c r="R49" s="45">
        <f t="shared" si="6"/>
        <v>-12180</v>
      </c>
      <c r="S49" s="45">
        <v>1728775.4887899999</v>
      </c>
      <c r="T49" s="45">
        <f t="shared" si="7"/>
        <v>12966.048789999913</v>
      </c>
      <c r="U49" s="46">
        <v>1755693.5114800001</v>
      </c>
      <c r="V49" s="45">
        <f t="shared" si="8"/>
        <v>26918.022690000245</v>
      </c>
      <c r="W49" s="46">
        <v>1752864.5624800001</v>
      </c>
      <c r="X49" s="45">
        <f t="shared" si="9"/>
        <v>-2828.9490000000224</v>
      </c>
      <c r="Y49" s="45">
        <v>1755816.39729</v>
      </c>
      <c r="Z49" s="45">
        <v>1746518.7791900001</v>
      </c>
      <c r="AA49" s="45">
        <v>9297.6181000000688</v>
      </c>
      <c r="AB49" s="45">
        <v>99.47046752072994</v>
      </c>
      <c r="AC49" s="47">
        <f t="shared" si="10"/>
        <v>177302.08557999996</v>
      </c>
      <c r="AD49" s="47">
        <f t="shared" si="11"/>
        <v>111.23221273730037</v>
      </c>
      <c r="AE49" s="47">
        <f t="shared" si="12"/>
        <v>2951.834809999913</v>
      </c>
      <c r="AF49" s="47">
        <f t="shared" si="13"/>
        <v>100.16840062108527</v>
      </c>
      <c r="AG49" s="47">
        <f t="shared" si="14"/>
        <v>110.6432020434456</v>
      </c>
      <c r="AH49" s="47">
        <f t="shared" si="15"/>
        <v>99.637976405831267</v>
      </c>
    </row>
    <row r="50" spans="1:34" ht="60" x14ac:dyDescent="0.25">
      <c r="A50" s="24">
        <v>41</v>
      </c>
      <c r="B50" s="25" t="s">
        <v>87</v>
      </c>
      <c r="C50" s="26">
        <v>807</v>
      </c>
      <c r="D50" s="44">
        <v>823455.6</v>
      </c>
      <c r="E50" s="44">
        <v>823455.6</v>
      </c>
      <c r="F50" s="45">
        <f t="shared" si="0"/>
        <v>0</v>
      </c>
      <c r="G50" s="45">
        <v>919848.75</v>
      </c>
      <c r="H50" s="45">
        <f t="shared" si="1"/>
        <v>96393.150000000023</v>
      </c>
      <c r="I50" s="45">
        <v>921491.06</v>
      </c>
      <c r="J50" s="45">
        <f t="shared" si="2"/>
        <v>1642.3100000000559</v>
      </c>
      <c r="K50" s="45">
        <v>921491.06</v>
      </c>
      <c r="L50" s="45">
        <f t="shared" si="3"/>
        <v>0</v>
      </c>
      <c r="M50" s="45">
        <v>999560.68</v>
      </c>
      <c r="N50" s="45">
        <f t="shared" si="4"/>
        <v>78069.62</v>
      </c>
      <c r="O50" s="45">
        <v>999560.68</v>
      </c>
      <c r="P50" s="45">
        <f t="shared" si="5"/>
        <v>0</v>
      </c>
      <c r="Q50" s="45">
        <v>1031305.98</v>
      </c>
      <c r="R50" s="45">
        <f t="shared" si="6"/>
        <v>31745.29999999993</v>
      </c>
      <c r="S50" s="45">
        <v>1016049.08516</v>
      </c>
      <c r="T50" s="45">
        <f t="shared" si="7"/>
        <v>-15256.894839999964</v>
      </c>
      <c r="U50" s="46">
        <v>1034249.06319</v>
      </c>
      <c r="V50" s="45">
        <f t="shared" si="8"/>
        <v>18199.978029999998</v>
      </c>
      <c r="W50" s="46">
        <v>1034546.17845</v>
      </c>
      <c r="X50" s="45">
        <f t="shared" si="9"/>
        <v>297.11525999999139</v>
      </c>
      <c r="Y50" s="45">
        <v>1039207.5425400001</v>
      </c>
      <c r="Z50" s="45">
        <v>1027636.1922400001</v>
      </c>
      <c r="AA50" s="45">
        <v>11571.350299999976</v>
      </c>
      <c r="AB50" s="45">
        <v>98.8865217171425</v>
      </c>
      <c r="AC50" s="47">
        <f t="shared" si="10"/>
        <v>215751.94254000008</v>
      </c>
      <c r="AD50" s="47">
        <f t="shared" si="11"/>
        <v>126.2007985057118</v>
      </c>
      <c r="AE50" s="47">
        <f t="shared" si="12"/>
        <v>4661.3640900000464</v>
      </c>
      <c r="AF50" s="47">
        <f t="shared" si="13"/>
        <v>100.45057090607439</v>
      </c>
      <c r="AG50" s="47">
        <f t="shared" si="14"/>
        <v>124.79558002155795</v>
      </c>
      <c r="AH50" s="47">
        <f t="shared" si="15"/>
        <v>99.332075614028881</v>
      </c>
    </row>
    <row r="51" spans="1:34" ht="45" x14ac:dyDescent="0.25">
      <c r="A51" s="24">
        <v>42</v>
      </c>
      <c r="B51" s="25" t="s">
        <v>88</v>
      </c>
      <c r="C51" s="26">
        <v>808</v>
      </c>
      <c r="D51" s="44">
        <v>441567.13199999998</v>
      </c>
      <c r="E51" s="44">
        <v>441567.13199999998</v>
      </c>
      <c r="F51" s="45">
        <f t="shared" si="0"/>
        <v>0</v>
      </c>
      <c r="G51" s="45">
        <v>441567.13199999998</v>
      </c>
      <c r="H51" s="45">
        <f t="shared" si="1"/>
        <v>0</v>
      </c>
      <c r="I51" s="45">
        <v>441567.13199999998</v>
      </c>
      <c r="J51" s="45">
        <f t="shared" si="2"/>
        <v>0</v>
      </c>
      <c r="K51" s="45">
        <v>441567.13199999998</v>
      </c>
      <c r="L51" s="45">
        <f t="shared" si="3"/>
        <v>0</v>
      </c>
      <c r="M51" s="45">
        <v>745117.57</v>
      </c>
      <c r="N51" s="45">
        <f t="shared" si="4"/>
        <v>303550.43799999997</v>
      </c>
      <c r="O51" s="45">
        <v>745117.57</v>
      </c>
      <c r="P51" s="45">
        <f t="shared" si="5"/>
        <v>0</v>
      </c>
      <c r="Q51" s="45">
        <v>745117.57</v>
      </c>
      <c r="R51" s="45">
        <f t="shared" si="6"/>
        <v>0</v>
      </c>
      <c r="S51" s="45">
        <v>949226.80099999998</v>
      </c>
      <c r="T51" s="45">
        <f t="shared" si="7"/>
        <v>204109.23100000003</v>
      </c>
      <c r="U51" s="46">
        <v>1043787.87499</v>
      </c>
      <c r="V51" s="45">
        <f t="shared" si="8"/>
        <v>94561.073990000063</v>
      </c>
      <c r="W51" s="46">
        <v>1043787.87499</v>
      </c>
      <c r="X51" s="45">
        <f t="shared" si="9"/>
        <v>0</v>
      </c>
      <c r="Y51" s="45">
        <v>1051827.1319899999</v>
      </c>
      <c r="Z51" s="45">
        <v>1045057.3050800001</v>
      </c>
      <c r="AA51" s="45">
        <v>6769.8269099999598</v>
      </c>
      <c r="AB51" s="45">
        <v>99.356374569156472</v>
      </c>
      <c r="AC51" s="47">
        <f t="shared" si="10"/>
        <v>610259.99998999992</v>
      </c>
      <c r="AD51" s="47">
        <f t="shared" si="11"/>
        <v>238.2032211559623</v>
      </c>
      <c r="AE51" s="47">
        <f t="shared" si="12"/>
        <v>8039.2569999998668</v>
      </c>
      <c r="AF51" s="47">
        <f t="shared" si="13"/>
        <v>100.77020026699168</v>
      </c>
      <c r="AG51" s="47">
        <f t="shared" si="14"/>
        <v>236.67008464751405</v>
      </c>
      <c r="AH51" s="47">
        <f t="shared" si="15"/>
        <v>100.12161763136137</v>
      </c>
    </row>
    <row r="52" spans="1:34" ht="105" x14ac:dyDescent="0.25">
      <c r="A52" s="24">
        <v>43</v>
      </c>
      <c r="B52" s="28" t="s">
        <v>89</v>
      </c>
      <c r="C52" s="29">
        <v>809</v>
      </c>
      <c r="D52" s="44">
        <v>22611.819</v>
      </c>
      <c r="E52" s="44">
        <v>22611.819</v>
      </c>
      <c r="F52" s="45">
        <f>E52-D52</f>
        <v>0</v>
      </c>
      <c r="G52" s="45">
        <v>22611.819</v>
      </c>
      <c r="H52" s="45">
        <f>G52-E52</f>
        <v>0</v>
      </c>
      <c r="I52" s="45">
        <v>22611.819</v>
      </c>
      <c r="J52" s="45">
        <f>I52-G52</f>
        <v>0</v>
      </c>
      <c r="K52" s="45">
        <v>22611.819</v>
      </c>
      <c r="L52" s="45">
        <f>K52-I52</f>
        <v>0</v>
      </c>
      <c r="M52" s="45">
        <v>23920.41</v>
      </c>
      <c r="N52" s="45">
        <f>M52-K52</f>
        <v>1308.5910000000003</v>
      </c>
      <c r="O52" s="45">
        <v>23920.41</v>
      </c>
      <c r="P52" s="45">
        <f t="shared" si="5"/>
        <v>0</v>
      </c>
      <c r="Q52" s="45">
        <v>23920.41</v>
      </c>
      <c r="R52" s="45">
        <f t="shared" si="6"/>
        <v>0</v>
      </c>
      <c r="S52" s="45">
        <v>25509.472000000002</v>
      </c>
      <c r="T52" s="45">
        <f t="shared" si="7"/>
        <v>1589.0620000000017</v>
      </c>
      <c r="U52" s="46">
        <v>26837.449000000001</v>
      </c>
      <c r="V52" s="45">
        <f t="shared" si="8"/>
        <v>1327.976999999999</v>
      </c>
      <c r="W52" s="46">
        <v>26837.449000000001</v>
      </c>
      <c r="X52" s="45">
        <f t="shared" si="9"/>
        <v>0</v>
      </c>
      <c r="Y52" s="45">
        <v>29922.815489999997</v>
      </c>
      <c r="Z52" s="45">
        <v>29036.892489999998</v>
      </c>
      <c r="AA52" s="45">
        <v>885.92299999999886</v>
      </c>
      <c r="AB52" s="45">
        <v>97.039306009502795</v>
      </c>
      <c r="AC52" s="47">
        <f t="shared" si="10"/>
        <v>7310.9964899999977</v>
      </c>
      <c r="AD52" s="47">
        <f t="shared" si="11"/>
        <v>132.33263316852128</v>
      </c>
      <c r="AE52" s="47">
        <f t="shared" si="12"/>
        <v>3085.3664899999967</v>
      </c>
      <c r="AF52" s="47">
        <f t="shared" si="13"/>
        <v>111.49649689134013</v>
      </c>
      <c r="AG52" s="47">
        <f t="shared" si="14"/>
        <v>128.41466885083415</v>
      </c>
      <c r="AH52" s="47">
        <f t="shared" si="15"/>
        <v>108.19542680826333</v>
      </c>
    </row>
    <row r="53" spans="1:34" ht="75" x14ac:dyDescent="0.25">
      <c r="A53" s="24">
        <v>44</v>
      </c>
      <c r="B53" s="28" t="s">
        <v>90</v>
      </c>
      <c r="C53" s="29">
        <v>810</v>
      </c>
      <c r="D53" s="44"/>
      <c r="E53" s="44"/>
      <c r="F53" s="45"/>
      <c r="G53" s="45"/>
      <c r="H53" s="45"/>
      <c r="I53" s="45"/>
      <c r="J53" s="45"/>
      <c r="K53" s="45"/>
      <c r="L53" s="45"/>
      <c r="M53" s="45">
        <v>2964177.76</v>
      </c>
      <c r="N53" s="45">
        <f t="shared" si="4"/>
        <v>2964177.76</v>
      </c>
      <c r="O53" s="45">
        <v>2964177.76</v>
      </c>
      <c r="P53" s="45">
        <f t="shared" si="5"/>
        <v>0</v>
      </c>
      <c r="Q53" s="45">
        <v>2964177.76</v>
      </c>
      <c r="R53" s="45">
        <f t="shared" si="6"/>
        <v>0</v>
      </c>
      <c r="S53" s="45">
        <v>2927136.0724200001</v>
      </c>
      <c r="T53" s="45">
        <f t="shared" si="7"/>
        <v>-37041.687579999678</v>
      </c>
      <c r="U53" s="46">
        <v>4168716.4639400002</v>
      </c>
      <c r="V53" s="45">
        <f t="shared" si="8"/>
        <v>1241580.3915200001</v>
      </c>
      <c r="W53" s="46">
        <v>4165226.3359400001</v>
      </c>
      <c r="X53" s="45">
        <f t="shared" si="9"/>
        <v>-3490.1280000000261</v>
      </c>
      <c r="Y53" s="45">
        <v>4165226.3359400001</v>
      </c>
      <c r="Z53" s="45">
        <v>4085524.6539399996</v>
      </c>
      <c r="AA53" s="45">
        <v>79701.682000000001</v>
      </c>
      <c r="AB53" s="45">
        <v>98.086498173885829</v>
      </c>
      <c r="AC53" s="47">
        <f t="shared" si="10"/>
        <v>4165226.3359400001</v>
      </c>
      <c r="AD53" s="47"/>
      <c r="AE53" s="47">
        <f t="shared" si="12"/>
        <v>0</v>
      </c>
      <c r="AF53" s="47">
        <f t="shared" si="13"/>
        <v>100</v>
      </c>
      <c r="AG53" s="47"/>
      <c r="AH53" s="47">
        <f t="shared" si="15"/>
        <v>98.086498173885829</v>
      </c>
    </row>
    <row r="54" spans="1:34" x14ac:dyDescent="0.25">
      <c r="A54" s="30"/>
      <c r="B54" s="31" t="s">
        <v>91</v>
      </c>
      <c r="C54" s="32"/>
      <c r="D54" s="48">
        <f>SUM(D10:D53)</f>
        <v>144036523.61925998</v>
      </c>
      <c r="E54" s="48">
        <f>SUM(E10:E53)</f>
        <v>144189750.73672</v>
      </c>
      <c r="F54" s="48">
        <f t="shared" si="0"/>
        <v>153227.11746001244</v>
      </c>
      <c r="G54" s="48">
        <f>SUM(G10:G53)</f>
        <v>148646539.68066001</v>
      </c>
      <c r="H54" s="48">
        <f>SUM(H10:H53)</f>
        <v>4456788.9439399922</v>
      </c>
      <c r="I54" s="48">
        <f>SUM(I10:I53)</f>
        <v>150732207.87436002</v>
      </c>
      <c r="J54" s="48">
        <f>SUM(J10:J53)</f>
        <v>2085668.1937000048</v>
      </c>
      <c r="K54" s="48">
        <v>152340382.16</v>
      </c>
      <c r="L54" s="48">
        <f t="shared" si="3"/>
        <v>1608174.2856399715</v>
      </c>
      <c r="M54" s="48">
        <f>SUM(M10:M53)</f>
        <v>158145228.20799986</v>
      </c>
      <c r="N54" s="48">
        <f>M54-K54</f>
        <v>5804846.0479998589</v>
      </c>
      <c r="O54" s="48">
        <f>SUM(O10:O53)</f>
        <v>158145228.20799986</v>
      </c>
      <c r="P54" s="48">
        <f t="shared" si="5"/>
        <v>0</v>
      </c>
      <c r="Q54" s="48">
        <f>SUM(Q10:Q53)</f>
        <v>160963803.80999985</v>
      </c>
      <c r="R54" s="48">
        <f t="shared" si="6"/>
        <v>2818575.6019999981</v>
      </c>
      <c r="S54" s="48">
        <f>SUM(S10:S53)</f>
        <v>166307379.93459994</v>
      </c>
      <c r="T54" s="48">
        <f t="shared" si="7"/>
        <v>5343576.1246000826</v>
      </c>
      <c r="U54" s="48">
        <f>SUM(U10:U53)</f>
        <v>173979118.86449003</v>
      </c>
      <c r="V54" s="48">
        <f t="shared" si="8"/>
        <v>7671738.9298900962</v>
      </c>
      <c r="W54" s="48">
        <f>SUM(W10:W53)</f>
        <v>173354208.01016003</v>
      </c>
      <c r="X54" s="48">
        <f t="shared" si="9"/>
        <v>-624910.85433000326</v>
      </c>
      <c r="Y54" s="48">
        <f>SUM(Y10:Y53)</f>
        <v>173667234.73542997</v>
      </c>
      <c r="Z54" s="48">
        <f>SUM(Z10:Z53)</f>
        <v>166999485.42535001</v>
      </c>
      <c r="AA54" s="48">
        <f>Y54-Z54</f>
        <v>6667749.310079962</v>
      </c>
      <c r="AB54" s="48">
        <f>Z54/Y54*100</f>
        <v>96.160617562525346</v>
      </c>
      <c r="AC54" s="49">
        <f t="shared" si="10"/>
        <v>29630711.116169989</v>
      </c>
      <c r="AD54" s="49">
        <f t="shared" si="11"/>
        <v>120.57166499970143</v>
      </c>
      <c r="AE54" s="49">
        <f t="shared" si="12"/>
        <v>313026.72526994348</v>
      </c>
      <c r="AF54" s="49">
        <f t="shared" si="13"/>
        <v>100.18057059523562</v>
      </c>
      <c r="AG54" s="49">
        <f t="shared" si="14"/>
        <v>115.94245766913214</v>
      </c>
      <c r="AH54" s="49">
        <f t="shared" si="15"/>
        <v>96.334255362040253</v>
      </c>
    </row>
    <row r="56" spans="1:34" x14ac:dyDescent="0.25">
      <c r="K56" s="33"/>
      <c r="M56" s="33"/>
      <c r="Y56" s="34"/>
    </row>
    <row r="57" spans="1:34" x14ac:dyDescent="0.25">
      <c r="M57" s="34"/>
    </row>
    <row r="58" spans="1:34" x14ac:dyDescent="0.25">
      <c r="L58" s="34"/>
    </row>
  </sheetData>
  <mergeCells count="13">
    <mergeCell ref="S1:T1"/>
    <mergeCell ref="A3:S3"/>
    <mergeCell ref="AG7:AH8"/>
    <mergeCell ref="AC6:AH6"/>
    <mergeCell ref="Y6:AB8"/>
    <mergeCell ref="D6:X8"/>
    <mergeCell ref="A6:A9"/>
    <mergeCell ref="A5:C5"/>
    <mergeCell ref="AC8:AD8"/>
    <mergeCell ref="AE8:AF8"/>
    <mergeCell ref="AC7:AF7"/>
    <mergeCell ref="B6:B9"/>
    <mergeCell ref="C6:C9"/>
  </mergeCells>
  <pageMargins left="0.70866141732283472" right="0.70866141732283472" top="0.74803149606299213" bottom="0.74803149606299213" header="0.31496062992125984" footer="0.31496062992125984"/>
  <pageSetup paperSize="8" scale="27" fitToWidth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1</vt:lpstr>
      <vt:lpstr>Приложение 2</vt:lpstr>
      <vt:lpstr>'Приложение 1'!Заголовки_для_печати</vt:lpstr>
      <vt:lpstr>'Приложение 2'!Заголовки_для_печати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Алевтина А. Белокурова</dc:creator>
  <cp:lastModifiedBy>Екатерина В. Антонова</cp:lastModifiedBy>
  <cp:lastPrinted>2022-05-30T22:32:35Z</cp:lastPrinted>
  <dcterms:created xsi:type="dcterms:W3CDTF">2021-01-14T05:54:37Z</dcterms:created>
  <dcterms:modified xsi:type="dcterms:W3CDTF">2022-05-30T22:33:30Z</dcterms:modified>
</cp:coreProperties>
</file>