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ova_m_s\Desktop\Отчеты\Отчет за 2020 год\"/>
    </mc:Choice>
  </mc:AlternateContent>
  <workbookProtection workbookPassword="E6FB" lockStructure="1"/>
  <bookViews>
    <workbookView xWindow="240" yWindow="105" windowWidth="14805" windowHeight="8010" activeTab="7"/>
  </bookViews>
  <sheets>
    <sheet name="Приложение 1" sheetId="4" r:id="rId1"/>
    <sheet name="Лист3" sheetId="3" state="hidden" r:id="rId2"/>
    <sheet name="Приложение 2" sheetId="20" r:id="rId3"/>
    <sheet name="доходы расходы КБ" sheetId="19" state="hidden" r:id="rId4"/>
    <sheet name="Лист4" sheetId="40" state="hidden" r:id="rId5"/>
    <sheet name="Приложение 3" sheetId="48" r:id="rId6"/>
    <sheet name="Лист2" sheetId="42" state="hidden" r:id="rId7"/>
    <sheet name="Приложение 4" sheetId="46" r:id="rId8"/>
    <sheet name="Лист11" sheetId="45" state="hidden" r:id="rId9"/>
    <sheet name="Лист7" sheetId="43" state="hidden" r:id="rId10"/>
  </sheets>
  <calcPr calcId="162913"/>
</workbook>
</file>

<file path=xl/calcChain.xml><?xml version="1.0" encoding="utf-8"?>
<calcChain xmlns="http://schemas.openxmlformats.org/spreadsheetml/2006/main">
  <c r="E9" i="19" l="1"/>
  <c r="P3" i="42"/>
  <c r="P4" i="42"/>
  <c r="P5" i="42"/>
  <c r="P6" i="42"/>
  <c r="P7" i="42"/>
  <c r="P8" i="42"/>
  <c r="P9" i="42"/>
  <c r="P10" i="42"/>
  <c r="P11" i="42"/>
  <c r="P2" i="42"/>
  <c r="I11" i="40" l="1"/>
  <c r="H11" i="40"/>
  <c r="E11" i="40"/>
  <c r="D11" i="40"/>
  <c r="L3" i="42" l="1"/>
  <c r="L4" i="42"/>
  <c r="L5" i="42"/>
  <c r="L6" i="42"/>
  <c r="L7" i="42"/>
  <c r="L8" i="42"/>
  <c r="L9" i="42"/>
  <c r="L10" i="42"/>
  <c r="L11" i="42"/>
  <c r="L2" i="42"/>
  <c r="J3" i="42"/>
  <c r="J4" i="42"/>
  <c r="J5" i="42"/>
  <c r="J6" i="42"/>
  <c r="J7" i="42"/>
  <c r="J8" i="42"/>
  <c r="J9" i="42"/>
  <c r="J10" i="42"/>
  <c r="J11" i="42"/>
  <c r="J2" i="42"/>
  <c r="H3" i="42"/>
  <c r="H4" i="42"/>
  <c r="H5" i="42"/>
  <c r="H6" i="42"/>
  <c r="H7" i="42"/>
  <c r="H8" i="42"/>
  <c r="H9" i="42"/>
  <c r="H10" i="42"/>
  <c r="H11" i="42"/>
  <c r="H2" i="42"/>
  <c r="F3" i="42"/>
  <c r="F4" i="42"/>
  <c r="F5" i="42"/>
  <c r="F6" i="42"/>
  <c r="F7" i="42"/>
  <c r="F8" i="42"/>
  <c r="F9" i="42"/>
  <c r="F10" i="42"/>
  <c r="F11" i="42"/>
  <c r="F2" i="42"/>
  <c r="D3" i="42"/>
  <c r="D4" i="42"/>
  <c r="D5" i="42"/>
  <c r="D6" i="42"/>
  <c r="D7" i="42"/>
  <c r="D8" i="42"/>
  <c r="D9" i="42"/>
  <c r="D10" i="42"/>
  <c r="D11" i="42"/>
  <c r="D2" i="42"/>
  <c r="C9" i="19" l="1"/>
  <c r="D9" i="19"/>
  <c r="G5" i="40"/>
  <c r="G3" i="40"/>
  <c r="K1" i="40"/>
  <c r="G9" i="40"/>
  <c r="F9" i="40"/>
  <c r="G8" i="40"/>
  <c r="F8" i="40"/>
  <c r="G7" i="40"/>
  <c r="F7" i="40"/>
  <c r="G6" i="40"/>
  <c r="F6" i="40"/>
  <c r="F5" i="40"/>
  <c r="G4" i="40"/>
  <c r="F4" i="40"/>
  <c r="F3" i="40"/>
  <c r="G2" i="40"/>
  <c r="F2" i="40"/>
  <c r="J1" i="40"/>
  <c r="F12" i="40" l="1"/>
  <c r="G12" i="40"/>
  <c r="B9" i="19" l="1"/>
  <c r="F19" i="3" l="1"/>
  <c r="G18" i="3" l="1"/>
  <c r="G14" i="3"/>
  <c r="G10" i="3"/>
  <c r="G6" i="3"/>
  <c r="G17" i="3"/>
  <c r="G13" i="3"/>
  <c r="G9" i="3"/>
  <c r="G5" i="3"/>
  <c r="G16" i="3"/>
  <c r="G12" i="3"/>
  <c r="G8" i="3"/>
  <c r="G15" i="3"/>
  <c r="G11" i="3"/>
  <c r="G7" i="3"/>
  <c r="G19" i="3" l="1"/>
  <c r="H19" i="3" l="1"/>
</calcChain>
</file>

<file path=xl/sharedStrings.xml><?xml version="1.0" encoding="utf-8"?>
<sst xmlns="http://schemas.openxmlformats.org/spreadsheetml/2006/main" count="103" uniqueCount="94">
  <si>
    <t>(тыс. рублей)</t>
  </si>
  <si>
    <t>Наименование</t>
  </si>
  <si>
    <t>Раз-дел</t>
  </si>
  <si>
    <t>Под-раз-дел</t>
  </si>
  <si>
    <t>Целевая статья</t>
  </si>
  <si>
    <t>Вид рас-хо-дов</t>
  </si>
  <si>
    <t>%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</si>
  <si>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</si>
  <si>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</si>
  <si>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</si>
  <si>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</si>
  <si>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</si>
  <si>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</si>
  <si>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</si>
  <si>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</si>
  <si>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</si>
  <si>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</si>
  <si>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</si>
  <si>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</si>
  <si>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</si>
  <si>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</si>
  <si>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</si>
  <si>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Доходы</t>
  </si>
  <si>
    <t>Расходы</t>
  </si>
  <si>
    <t>налоговые и неналоговые доходы</t>
  </si>
  <si>
    <t>безвозмездные поступления</t>
  </si>
  <si>
    <t>Дефицит/Профицит (-/+)</t>
  </si>
  <si>
    <t>Развитие здравоохранения Приморского края на 2013-2021 годы</t>
  </si>
  <si>
    <t>Развитие  образования Приморского края на 2013-2021 годы</t>
  </si>
  <si>
    <t>Развитие культуры Приморского края на 2013-2021 годы</t>
  </si>
  <si>
    <t>Информационное общество на 2013-2021 годы</t>
  </si>
  <si>
    <t>Всего расходов по государственным программам социальной направленности</t>
  </si>
  <si>
    <t>Итого расходов по 20 госуарственным программам Приморского края</t>
  </si>
  <si>
    <t>План 2017 год</t>
  </si>
  <si>
    <t>Факт 2017 год</t>
  </si>
  <si>
    <t>План 2018 год</t>
  </si>
  <si>
    <t>Факт 2018 год</t>
  </si>
  <si>
    <r>
      <t xml:space="preserve">Обеспечение доступным жильем и качественными услугами жилищно-коммунального хозяйства населения Приморского края на 2013-2021 годы </t>
    </r>
    <r>
      <rPr>
        <b/>
        <i/>
        <sz val="12"/>
        <color rgb="FF000000"/>
        <rFont val="Times New Roman"/>
        <family val="1"/>
        <charset val="204"/>
      </rPr>
      <t>(обеспечение жильем детей-сирот)</t>
    </r>
  </si>
  <si>
    <t>Средний медицинский персонал</t>
  </si>
  <si>
    <t>Младший медицинский персонал</t>
  </si>
  <si>
    <t>Наименование категории</t>
  </si>
  <si>
    <t xml:space="preserve">Социальные работники </t>
  </si>
  <si>
    <t>2012
факт</t>
  </si>
  <si>
    <t>2013
факт</t>
  </si>
  <si>
    <t>2014
факт</t>
  </si>
  <si>
    <t>2015
факт</t>
  </si>
  <si>
    <t>2016
факт</t>
  </si>
  <si>
    <t>2017
факт</t>
  </si>
  <si>
    <t>2018
факт</t>
  </si>
  <si>
    <t>Показатель</t>
  </si>
  <si>
    <t>2015 
отчет</t>
  </si>
  <si>
    <t>2016
отчет</t>
  </si>
  <si>
    <t>Индекс потебительских цен за период 
с начала года к соответствующему периоду предыдущего года, в %</t>
  </si>
  <si>
    <t>Величина прожиточного минимума 
(в среднем на душу населения), руб в месяц</t>
  </si>
  <si>
    <t>Среднемесячная номинальная 
начисленная заработная плата в целом по региону, в тыс. рублей</t>
  </si>
  <si>
    <t>Темп роста, в % к предыдущему периоду</t>
  </si>
  <si>
    <t>Численность безработных, 
зарегистрированных в государственных учреждениях службы занятости населения (на конец года), тыс. человек</t>
  </si>
  <si>
    <t>Численность населения (среднегодовая), 
тыс. человек</t>
  </si>
  <si>
    <t>Валовый региональный продукт 
(в основных ценах соответствующих лет) - всего, млн. рублей</t>
  </si>
  <si>
    <t>Реальные денежные доходы населения, 
в % к предыдущему году</t>
  </si>
  <si>
    <t>2017
отчет</t>
  </si>
  <si>
    <t>2018
отчет</t>
  </si>
  <si>
    <t>Педагоги школ</t>
  </si>
  <si>
    <t>Педагоги детских садов</t>
  </si>
  <si>
    <t>Педагоги кружков</t>
  </si>
  <si>
    <t>Мастера СПО</t>
  </si>
  <si>
    <t>Врачи</t>
  </si>
  <si>
    <t>Темп роста средней заработной платы, в % к предыдущему периоду</t>
  </si>
  <si>
    <t>Индекс потебительских цен за период с начала года 
к соответствующему периоду предыдущего года, в %</t>
  </si>
  <si>
    <t>Величина прожиточного минимума (в среднем на душу населения), 
рублей в месяц</t>
  </si>
  <si>
    <t>Педагоги для детей-сирот</t>
  </si>
  <si>
    <t>Темп роста 2013/2014</t>
  </si>
  <si>
    <t>Темп роста 2012/2013</t>
  </si>
  <si>
    <t>Темп роста 2014/2015</t>
  </si>
  <si>
    <t>Темп роста 2015/2016</t>
  </si>
  <si>
    <t>Темп роста 2016/2017</t>
  </si>
  <si>
    <t xml:space="preserve">Работники учреждений </t>
  </si>
  <si>
    <t>План 2019 год</t>
  </si>
  <si>
    <t>Факт за 9 мес 2019 года</t>
  </si>
  <si>
    <t>Социальная поддержка населения Приморского края 
на 2013-2021 годы</t>
  </si>
  <si>
    <t>Содействие занятости населения Приморского края 
на 2013-2021 годы</t>
  </si>
  <si>
    <t>Развитие физической культуры и спорта Приморского края 
на 2013-2021 годы</t>
  </si>
  <si>
    <t>Патриотическое воспитание граждан, реализация государственной националь-ной политики и развитие институтов гражданского общества на территории Приморского края" на 2018-2021 годы</t>
  </si>
  <si>
    <t>2019
отчет</t>
  </si>
  <si>
    <t>2021 прогноз</t>
  </si>
  <si>
    <t>2020
оценка</t>
  </si>
  <si>
    <t>Номинальная начисленная среднемесячная заработная плата 
работников организаций, в рублях</t>
  </si>
  <si>
    <t>2021 
прогноз</t>
  </si>
  <si>
    <t>2019
факт</t>
  </si>
  <si>
    <t>Темп роста 2012/2019</t>
  </si>
  <si>
    <t>Динамика расходов и доходов краевого бюджета за 2018-2020 годы, в млн. рублей</t>
  </si>
  <si>
    <t>За 9 мес. 2020</t>
  </si>
  <si>
    <t>Расходы краевого бюджета по разделам за 2020 год</t>
  </si>
  <si>
    <t>Сумма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</si>
</sst>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Arial CYR"/>
    </font>
    <font>
      <b/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0" fillId="4" borderId="6">
      <alignment horizontal="right" vertical="top" shrinkToFit="1"/>
    </xf>
  </cellStyleXfs>
  <cellXfs count="5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1" fontId="4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0" fillId="0" borderId="0" xfId="0" applyBorder="1"/>
    <xf numFmtId="3" fontId="0" fillId="0" borderId="2" xfId="0" applyNumberFormat="1" applyBorder="1" applyAlignment="1">
      <alignment horizontal="center" vertical="center"/>
    </xf>
    <xf numFmtId="4" fontId="8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5" fillId="0" borderId="6" xfId="1" applyNumberFormat="1" applyFont="1" applyFill="1" applyAlignment="1" applyProtection="1">
      <alignment horizontal="right" vertical="center" shrinkToFit="1"/>
    </xf>
    <xf numFmtId="4" fontId="6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" fontId="8" fillId="0" borderId="0" xfId="0" applyNumberFormat="1" applyFont="1" applyAlignment="1">
      <alignment horizontal="center"/>
    </xf>
    <xf numFmtId="0" fontId="0" fillId="0" borderId="2" xfId="0" applyBorder="1" applyAlignment="1">
      <alignment wrapText="1"/>
    </xf>
    <xf numFmtId="4" fontId="0" fillId="0" borderId="2" xfId="0" applyNumberForma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wrapText="1"/>
    </xf>
    <xf numFmtId="4" fontId="0" fillId="3" borderId="0" xfId="0" applyNumberFormat="1" applyFill="1" applyAlignment="1">
      <alignment wrapText="1"/>
    </xf>
    <xf numFmtId="4" fontId="0" fillId="3" borderId="0" xfId="0" applyNumberFormat="1" applyFill="1"/>
    <xf numFmtId="0" fontId="0" fillId="3" borderId="0" xfId="0" applyFill="1"/>
    <xf numFmtId="4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/>
    <xf numFmtId="4" fontId="4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2">
    <cellStyle name="xl63" xfId="1"/>
    <cellStyle name="Обычный" xfId="0" builtinId="0"/>
  </cellStyles>
  <dxfs count="0"/>
  <tableStyles count="0" defaultTableStyle="TableStyleMedium2" defaultPivotStyle="PivotStyleMedium9"/>
  <colors>
    <mruColors>
      <color rgb="FFFF99FF"/>
      <color rgb="FFFF33CC"/>
      <color rgb="FFFF7C80"/>
      <color rgb="FFFFFF00"/>
      <color rgb="FF6699FF"/>
      <color rgb="FFFFFF66"/>
      <color rgb="FF00FF99"/>
      <color rgb="FF0000FF"/>
      <color rgb="FFFF9933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4.xml"/><Relationship Id="rId12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3.xml"/><Relationship Id="rId11" Type="http://schemas.openxmlformats.org/officeDocument/2006/relationships/theme" Target="theme/theme1.xml"/><Relationship Id="rId5" Type="http://schemas.openxmlformats.org/officeDocument/2006/relationships/worksheet" Target="worksheets/sheet3.xml"/><Relationship Id="rId10" Type="http://schemas.openxmlformats.org/officeDocument/2006/relationships/worksheet" Target="worksheets/sheet6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ru-RU" sz="1600">
                <a:latin typeface="Times New Roman" panose="02020603050405020304" pitchFamily="18" charset="0"/>
                <a:cs typeface="Times New Roman" panose="02020603050405020304" pitchFamily="18" charset="0"/>
              </a:rPr>
              <a:t>Функциональная структура расходов краевого бюджета Приморского края</a:t>
            </a:r>
            <a:r>
              <a:rPr lang="ru-RU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 </a:t>
            </a:r>
            <a:br>
              <a:rPr lang="ru-RU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ru-RU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по разделам за 2020 год</a:t>
            </a:r>
            <a:r>
              <a:rPr lang="ru-RU" sz="1600">
                <a:latin typeface="Times New Roman" panose="02020603050405020304" pitchFamily="18" charset="0"/>
                <a:cs typeface="Times New Roman" panose="02020603050405020304" pitchFamily="18" charset="0"/>
              </a:rPr>
              <a:t>, в тыс. рублей</a:t>
            </a:r>
          </a:p>
        </c:rich>
      </c:tx>
      <c:layout>
        <c:manualLayout>
          <c:xMode val="edge"/>
          <c:yMode val="edge"/>
          <c:x val="0.19185211054838516"/>
          <c:y val="1.8669459496379948E-3"/>
        </c:manualLayout>
      </c:layout>
      <c:overlay val="0"/>
    </c:title>
    <c:autoTitleDeleted val="0"/>
    <c:view3D>
      <c:rotX val="30"/>
      <c:rotY val="0"/>
      <c:depthPercent val="10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98809751688785E-2"/>
          <c:y val="0.26429897011075232"/>
          <c:w val="0.59881879367172974"/>
          <c:h val="0.73570102988924768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2020 год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01600" prst="slope"/>
            </a:sp3d>
          </c:spPr>
          <c:explosion val="24"/>
          <c:dPt>
            <c:idx val="0"/>
            <c:bubble3D val="0"/>
            <c:spPr>
              <a:solidFill>
                <a:srgbClr val="92D050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1-1A00-4CCD-B656-DD9852CD082F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3-1A00-4CCD-B656-DD9852CD082F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5-1A00-4CCD-B656-DD9852CD082F}"/>
              </c:ext>
            </c:extLst>
          </c:dPt>
          <c:dPt>
            <c:idx val="4"/>
            <c:bubble3D val="0"/>
            <c:spPr>
              <a:solidFill>
                <a:srgbClr val="0066FF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7-1A00-4CCD-B656-DD9852CD08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9-1A00-4CCD-B656-DD9852CD082F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B-1A00-4CCD-B656-DD9852CD082F}"/>
              </c:ext>
            </c:extLst>
          </c:dPt>
          <c:dPt>
            <c:idx val="8"/>
            <c:bubble3D val="0"/>
            <c:spPr>
              <a:solidFill>
                <a:srgbClr val="00FF99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D-1A00-4CCD-B656-DD9852CD082F}"/>
              </c:ext>
            </c:extLst>
          </c:dPt>
          <c:dPt>
            <c:idx val="9"/>
            <c:bubble3D val="0"/>
            <c:spPr>
              <a:solidFill>
                <a:srgbClr val="9999FF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0F-1A00-4CCD-B656-DD9852CD082F}"/>
              </c:ext>
            </c:extLst>
          </c:dPt>
          <c:dPt>
            <c:idx val="10"/>
            <c:bubble3D val="0"/>
            <c:explosion val="23"/>
            <c:spPr>
              <a:solidFill>
                <a:srgbClr val="FF33CC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11-1A00-4CCD-B656-DD9852CD082F}"/>
              </c:ext>
            </c:extLst>
          </c:dPt>
          <c:dPt>
            <c:idx val="11"/>
            <c:bubble3D val="0"/>
            <c:spPr>
              <a:solidFill>
                <a:srgbClr val="808080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13-1A00-4CCD-B656-DD9852CD082F}"/>
              </c:ext>
            </c:extLst>
          </c:dPt>
          <c:dPt>
            <c:idx val="13"/>
            <c:bubble3D val="0"/>
            <c:spPr>
              <a:solidFill>
                <a:srgbClr val="CC3300"/>
              </a:solidFill>
              <a:scene3d>
                <a:camera prst="orthographicFront"/>
                <a:lightRig rig="threePt" dir="t"/>
              </a:scene3d>
              <a:sp3d>
                <a:bevelT w="101600" prst="slope"/>
              </a:sp3d>
            </c:spPr>
            <c:extLst>
              <c:ext xmlns:c16="http://schemas.microsoft.com/office/drawing/2014/chart" uri="{C3380CC4-5D6E-409C-BE32-E72D297353CC}">
                <c16:uniqueId val="{00000015-1A00-4CCD-B656-DD9852CD082F}"/>
              </c:ext>
            </c:extLst>
          </c:dPt>
          <c:dLbls>
            <c:dLbl>
              <c:idx val="0"/>
              <c:layout>
                <c:manualLayout>
                  <c:x val="-0.13324856959951581"/>
                  <c:y val="-0.1999444474351950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7 179 389,89; </a:t>
                    </a:r>
                  </a:p>
                  <a:p>
                    <a:r>
                      <a:rPr lang="ru-RU" sz="900" b="1"/>
                      <a:t>4</a:t>
                    </a:r>
                    <a:r>
                      <a:rPr lang="ru-RU" sz="900" b="1" baseline="0"/>
                      <a:t> </a:t>
                    </a:r>
                    <a:r>
                      <a:rPr lang="ru-RU" sz="900" b="1"/>
                      <a:t>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A00-4CCD-B656-DD9852CD082F}"/>
                </c:ext>
              </c:extLst>
            </c:dLbl>
            <c:dLbl>
              <c:idx val="1"/>
              <c:layout>
                <c:manualLayout>
                  <c:x val="0.11978778522304569"/>
                  <c:y val="-1.142069652722584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34 197,30; </a:t>
                    </a:r>
                  </a:p>
                  <a:p>
                    <a:r>
                      <a:rPr lang="ru-RU" sz="900" b="1"/>
                      <a:t>0 %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1A00-4CCD-B656-DD9852CD082F}"/>
                </c:ext>
              </c:extLst>
            </c:dLbl>
            <c:dLbl>
              <c:idx val="2"/>
              <c:layout>
                <c:manualLayout>
                  <c:x val="0.15642788042160044"/>
                  <c:y val="0.115639057313388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2 376 408,25; </a:t>
                    </a:r>
                  </a:p>
                  <a:p>
                    <a:r>
                      <a:rPr lang="ru-RU" sz="900" b="1"/>
                      <a:t>1 %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A00-4CCD-B656-DD9852CD082F}"/>
                </c:ext>
              </c:extLst>
            </c:dLbl>
            <c:dLbl>
              <c:idx val="3"/>
              <c:layout>
                <c:manualLayout>
                  <c:x val="-0.16260479742365574"/>
                  <c:y val="4.9331013030517831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35 197 618,05; </a:t>
                    </a:r>
                  </a:p>
                  <a:p>
                    <a:r>
                      <a:rPr lang="ru-RU" sz="900" b="1"/>
                      <a:t>21 %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A00-4CCD-B656-DD9852CD082F}"/>
                </c:ext>
              </c:extLst>
            </c:dLbl>
            <c:dLbl>
              <c:idx val="4"/>
              <c:layout>
                <c:manualLayout>
                  <c:x val="-0.17658814437541731"/>
                  <c:y val="-0.10182947986423091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15 860 859,63; </a:t>
                    </a:r>
                  </a:p>
                  <a:p>
                    <a:r>
                      <a:rPr lang="ru-RU" sz="900" b="1"/>
                      <a:t>9 %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A00-4CCD-B656-DD9852CD082F}"/>
                </c:ext>
              </c:extLst>
            </c:dLbl>
            <c:dLbl>
              <c:idx val="5"/>
              <c:layout>
                <c:manualLayout>
                  <c:x val="-4.2368559155591214E-2"/>
                  <c:y val="4.7746102461307352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124 815,00; </a:t>
                    </a:r>
                  </a:p>
                  <a:p>
                    <a:r>
                      <a:rPr lang="ru-RU" sz="900" b="1"/>
                      <a:t>0 %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A00-4CCD-B656-DD9852CD082F}"/>
                </c:ext>
              </c:extLst>
            </c:dLbl>
            <c:dLbl>
              <c:idx val="6"/>
              <c:layout>
                <c:manualLayout>
                  <c:x val="-9.5267576664136197E-2"/>
                  <c:y val="-0.1892374596192116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28 302 562,61; </a:t>
                    </a:r>
                  </a:p>
                  <a:p>
                    <a:r>
                      <a:rPr lang="ru-RU" sz="900" b="1"/>
                      <a:t>17 %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A00-4CCD-B656-DD9852CD082F}"/>
                </c:ext>
              </c:extLst>
            </c:dLbl>
            <c:dLbl>
              <c:idx val="7"/>
              <c:layout>
                <c:manualLayout>
                  <c:x val="-4.900610047366951E-2"/>
                  <c:y val="1.33466394091161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1 563 414,53; </a:t>
                    </a:r>
                  </a:p>
                  <a:p>
                    <a:r>
                      <a:rPr lang="ru-RU" sz="900" b="1"/>
                      <a:t>1 %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1A00-4CCD-B656-DD9852CD082F}"/>
                </c:ext>
              </c:extLst>
            </c:dLbl>
            <c:dLbl>
              <c:idx val="8"/>
              <c:layout>
                <c:manualLayout>
                  <c:x val="0.11787771545535172"/>
                  <c:y val="-0.13458724700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23 402 580,46; </a:t>
                    </a:r>
                  </a:p>
                  <a:p>
                    <a:r>
                      <a:rPr lang="ru-RU" sz="900" b="1" baseline="0"/>
                      <a:t>14 </a:t>
                    </a:r>
                    <a:r>
                      <a:rPr lang="ru-RU" sz="900" b="1"/>
                      <a:t>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A00-4CCD-B656-DD9852CD082F}"/>
                </c:ext>
              </c:extLst>
            </c:dLbl>
            <c:dLbl>
              <c:idx val="9"/>
              <c:layout>
                <c:manualLayout>
                  <c:x val="6.8863829946077648E-2"/>
                  <c:y val="4.9804593400916183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45 006 517,42; </a:t>
                    </a:r>
                  </a:p>
                  <a:p>
                    <a:r>
                      <a:rPr lang="ru-RU" sz="900" b="1"/>
                      <a:t>27 %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A00-4CCD-B656-DD9852CD082F}"/>
                </c:ext>
              </c:extLst>
            </c:dLbl>
            <c:dLbl>
              <c:idx val="10"/>
              <c:layout>
                <c:manualLayout>
                  <c:x val="-8.0547052037534386E-2"/>
                  <c:y val="-7.2899320627116682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2 984 753,07; </a:t>
                    </a:r>
                  </a:p>
                  <a:p>
                    <a:r>
                      <a:rPr lang="ru-RU" sz="900" b="1"/>
                      <a:t>2 %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1A00-4CCD-B656-DD9852CD082F}"/>
                </c:ext>
              </c:extLst>
            </c:dLbl>
            <c:dLbl>
              <c:idx val="11"/>
              <c:layout>
                <c:manualLayout>
                  <c:x val="-0.1238624144325868"/>
                  <c:y val="5.999390490046297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486 291,06; </a:t>
                    </a:r>
                  </a:p>
                  <a:p>
                    <a:r>
                      <a:rPr lang="ru-RU" sz="900" b="1"/>
                      <a:t>0 %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1A00-4CCD-B656-DD9852CD082F}"/>
                </c:ext>
              </c:extLst>
            </c:dLbl>
            <c:dLbl>
              <c:idx val="12"/>
              <c:layout>
                <c:manualLayout>
                  <c:x val="-6.1471877386307376E-2"/>
                  <c:y val="-0.17182179087053009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3 391,61;</a:t>
                    </a:r>
                  </a:p>
                  <a:p>
                    <a:r>
                      <a:rPr lang="ru-RU" sz="900" b="1"/>
                      <a:t> 0 %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1A00-4CCD-B656-DD9852CD082F}"/>
                </c:ext>
              </c:extLst>
            </c:dLbl>
            <c:dLbl>
              <c:idx val="13"/>
              <c:layout>
                <c:manualLayout>
                  <c:x val="0.29078485262485321"/>
                  <c:y val="-7.1798523333208172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6 670 870,80; </a:t>
                    </a:r>
                  </a:p>
                  <a:p>
                    <a:r>
                      <a:rPr lang="ru-RU" sz="900" b="1"/>
                      <a:t>4 %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1A00-4CCD-B656-DD9852CD08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7179389.8899999997</c:v>
                </c:pt>
                <c:pt idx="1">
                  <c:v>34197.300000000003</c:v>
                </c:pt>
                <c:pt idx="2">
                  <c:v>2376408.25</c:v>
                </c:pt>
                <c:pt idx="3">
                  <c:v>35197618.049999997</c:v>
                </c:pt>
                <c:pt idx="4">
                  <c:v>15860859.630000001</c:v>
                </c:pt>
                <c:pt idx="5">
                  <c:v>124815</c:v>
                </c:pt>
                <c:pt idx="6">
                  <c:v>28302562.609999999</c:v>
                </c:pt>
                <c:pt idx="7">
                  <c:v>1563414.53</c:v>
                </c:pt>
                <c:pt idx="8">
                  <c:v>23402580.460000001</c:v>
                </c:pt>
                <c:pt idx="9">
                  <c:v>45006517.420000002</c:v>
                </c:pt>
                <c:pt idx="10">
                  <c:v>2984753.07</c:v>
                </c:pt>
                <c:pt idx="11">
                  <c:v>486291.06</c:v>
                </c:pt>
                <c:pt idx="12">
                  <c:v>3391.61</c:v>
                </c:pt>
                <c:pt idx="13">
                  <c:v>6670870.7999999998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A00-4CCD-B656-DD9852CD0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solidFill>
        <a:schemeClr val="tx1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ru-RU">
                <a:latin typeface="Times New Roman" panose="02020603050405020304" pitchFamily="18" charset="0"/>
                <a:cs typeface="Times New Roman" panose="02020603050405020304" pitchFamily="18" charset="0"/>
              </a:rPr>
              <a:t>Основные параметры краевого бюджета Приморского края </a:t>
            </a:r>
            <a:br>
              <a:rPr lang="ru-RU"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ru-RU">
                <a:latin typeface="Times New Roman" panose="02020603050405020304" pitchFamily="18" charset="0"/>
                <a:cs typeface="Times New Roman" panose="02020603050405020304" pitchFamily="18" charset="0"/>
              </a:rPr>
              <a:t>за 2017-2019 годы и 9 месяцев 2020 года, в млн. рублей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'доходы расходы КБ'!$A$5</c:f>
              <c:strCache>
                <c:ptCount val="1"/>
                <c:pt idx="0">
                  <c:v>Доходы</c:v>
                </c:pt>
              </c:strCache>
            </c:strRef>
          </c:tx>
          <c:spPr>
            <a:solidFill>
              <a:srgbClr val="00B0F0"/>
            </a:solidFill>
            <a:scene3d>
              <a:camera prst="orthographicFront"/>
              <a:lightRig rig="threePt" dir="t"/>
            </a:scene3d>
            <a:sp3d>
              <a:bevelT w="152400" h="50800" prst="softRound"/>
            </a:sp3d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layout/>
                <c15:showLeaderLines val="0"/>
              </c:ext>
            </c:extLst>
          </c:dLbls>
          <c:cat>
            <c:strRef>
              <c:f>'доходы расходы КБ'!$B$4:$E$4</c:f>
              <c:strCach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За 9 мес. 2020</c:v>
                </c:pt>
              </c:strCache>
            </c:strRef>
          </c:cat>
          <c:val>
            <c:numRef>
              <c:f>'доходы расходы КБ'!$B$5:$E$5</c:f>
              <c:numCache>
                <c:formatCode>#,##0.00</c:formatCode>
                <c:ptCount val="4"/>
                <c:pt idx="0">
                  <c:v>99739</c:v>
                </c:pt>
                <c:pt idx="1">
                  <c:v>116467</c:v>
                </c:pt>
                <c:pt idx="2">
                  <c:v>134006</c:v>
                </c:pt>
                <c:pt idx="3">
                  <c:v>143365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A-4FBE-9D42-91F4BB457FED}"/>
            </c:ext>
          </c:extLst>
        </c:ser>
        <c:ser>
          <c:idx val="1"/>
          <c:order val="1"/>
          <c:tx>
            <c:strRef>
              <c:f>'доходы расходы КБ'!$A$6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solidFill>
              <a:srgbClr val="00FF99"/>
            </a:solidFill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cat>
            <c:strRef>
              <c:f>'доходы расходы КБ'!$B$4:$E$4</c:f>
              <c:strCach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За 9 мес. 2020</c:v>
                </c:pt>
              </c:strCache>
            </c:strRef>
          </c:cat>
          <c:val>
            <c:numRef>
              <c:f>'доходы расходы КБ'!$B$6:$E$6</c:f>
            </c:numRef>
          </c:val>
          <c:extLst>
            <c:ext xmlns:c16="http://schemas.microsoft.com/office/drawing/2014/chart" uri="{C3380CC4-5D6E-409C-BE32-E72D297353CC}">
              <c16:uniqueId val="{00000001-0B1A-4FBE-9D42-91F4BB457FED}"/>
            </c:ext>
          </c:extLst>
        </c:ser>
        <c:ser>
          <c:idx val="2"/>
          <c:order val="2"/>
          <c:tx>
            <c:strRef>
              <c:f>'доходы расходы КБ'!$A$7</c:f>
              <c:strCache>
                <c:ptCount val="1"/>
                <c:pt idx="0">
                  <c:v>безвозмездные поступления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0"/>
              </c:ext>
            </c:extLst>
          </c:dLbls>
          <c:cat>
            <c:strRef>
              <c:f>'доходы расходы КБ'!$B$4:$E$4</c:f>
              <c:strCach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За 9 мес. 2020</c:v>
                </c:pt>
              </c:strCache>
            </c:strRef>
          </c:cat>
          <c:val>
            <c:numRef>
              <c:f>'доходы расходы КБ'!$B$7:$E$7</c:f>
            </c:numRef>
          </c:val>
          <c:extLst>
            <c:ext xmlns:c16="http://schemas.microsoft.com/office/drawing/2014/chart" uri="{C3380CC4-5D6E-409C-BE32-E72D297353CC}">
              <c16:uniqueId val="{00000002-0B1A-4FBE-9D42-91F4BB457FED}"/>
            </c:ext>
          </c:extLst>
        </c:ser>
        <c:ser>
          <c:idx val="3"/>
          <c:order val="3"/>
          <c:tx>
            <c:strRef>
              <c:f>'доходы расходы КБ'!$A$8</c:f>
              <c:strCache>
                <c:ptCount val="1"/>
                <c:pt idx="0">
                  <c:v>Расходы</c:v>
                </c:pt>
              </c:strCache>
            </c:strRef>
          </c:tx>
          <c:spPr>
            <a:solidFill>
              <a:srgbClr val="FF7C80"/>
            </a:solidFill>
            <a:scene3d>
              <a:camera prst="orthographicFront"/>
              <a:lightRig rig="threePt" dir="t"/>
            </a:scene3d>
            <a:sp3d>
              <a:bevelT w="152400" h="50800" prst="softRound"/>
            </a:sp3d>
          </c:spPr>
          <c:invertIfNegative val="0"/>
          <c:dLbls>
            <c:dLbl>
              <c:idx val="0"/>
              <c:layout>
                <c:manualLayout>
                  <c:x val="4.434576527871234E-2"/>
                  <c:y val="4.404473956380176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81B-4114-B451-EE6CACB6425A}"/>
                </c:ext>
              </c:extLst>
            </c:dLbl>
            <c:dLbl>
              <c:idx val="1"/>
              <c:layout>
                <c:manualLayout>
                  <c:x val="5.9550027659985204E-2"/>
                  <c:y val="1.34049207368092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81B-4114-B451-EE6CACB6425A}"/>
                </c:ext>
              </c:extLst>
            </c:dLbl>
            <c:dLbl>
              <c:idx val="2"/>
              <c:layout>
                <c:manualLayout>
                  <c:x val="6.2084071390197344E-2"/>
                  <c:y val="3.82997735337406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5DB-46B0-B236-2EFDA1D7A79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layout/>
                <c15:showLeaderLines val="0"/>
              </c:ext>
            </c:extLst>
          </c:dLbls>
          <c:cat>
            <c:strRef>
              <c:f>'доходы расходы КБ'!$B$4:$E$4</c:f>
              <c:strCach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За 9 мес. 2020</c:v>
                </c:pt>
              </c:strCache>
            </c:strRef>
          </c:cat>
          <c:val>
            <c:numRef>
              <c:f>'доходы расходы КБ'!$B$8:$E$8</c:f>
              <c:numCache>
                <c:formatCode>#,##0.00</c:formatCode>
                <c:ptCount val="4"/>
                <c:pt idx="0">
                  <c:v>95296</c:v>
                </c:pt>
                <c:pt idx="1">
                  <c:v>100730</c:v>
                </c:pt>
                <c:pt idx="2">
                  <c:v>132353</c:v>
                </c:pt>
                <c:pt idx="3">
                  <c:v>170783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1A-4FBE-9D42-91F4BB457FED}"/>
            </c:ext>
          </c:extLst>
        </c:ser>
        <c:ser>
          <c:idx val="4"/>
          <c:order val="4"/>
          <c:tx>
            <c:strRef>
              <c:f>'доходы расходы КБ'!$A$9</c:f>
              <c:strCache>
                <c:ptCount val="1"/>
                <c:pt idx="0">
                  <c:v>Дефицит/Профицит (-/+)</c:v>
                </c:pt>
              </c:strCache>
            </c:strRef>
          </c:tx>
          <c:spPr>
            <a:solidFill>
              <a:srgbClr val="FFFF00"/>
            </a:solidFill>
            <a:scene3d>
              <a:camera prst="orthographicFront"/>
              <a:lightRig rig="threePt" dir="t"/>
            </a:scene3d>
            <a:sp3d>
              <a:bevelT w="152400" h="50800" prst="softRound"/>
            </a:sp3d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layout/>
                <c15:showLeaderLines val="0"/>
              </c:ext>
            </c:extLst>
          </c:dLbls>
          <c:cat>
            <c:strRef>
              <c:f>'доходы расходы КБ'!$B$4:$E$4</c:f>
              <c:strCache>
                <c:ptCount val="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За 9 мес. 2020</c:v>
                </c:pt>
              </c:strCache>
            </c:strRef>
          </c:cat>
          <c:val>
            <c:numRef>
              <c:f>'доходы расходы КБ'!$B$9:$E$9</c:f>
              <c:numCache>
                <c:formatCode>#,##0.00</c:formatCode>
                <c:ptCount val="4"/>
                <c:pt idx="0">
                  <c:v>4443</c:v>
                </c:pt>
                <c:pt idx="1">
                  <c:v>15737</c:v>
                </c:pt>
                <c:pt idx="2">
                  <c:v>1653</c:v>
                </c:pt>
                <c:pt idx="3">
                  <c:v>-27418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1A-4FBE-9D42-91F4BB457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818048"/>
        <c:axId val="114819840"/>
        <c:axId val="0"/>
      </c:bar3DChart>
      <c:catAx>
        <c:axId val="1148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4819840"/>
        <c:crosses val="autoZero"/>
        <c:auto val="1"/>
        <c:lblAlgn val="ctr"/>
        <c:lblOffset val="100"/>
        <c:noMultiLvlLbl val="0"/>
      </c:catAx>
      <c:valAx>
        <c:axId val="114819840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14818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1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</c:dTable>
    </c:plotArea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Достижение целевых показателей по увеличению заработной платы работникам бюджетной сферы согласно "майским" Указам Президента Российской Федерации, </a:t>
            </a:r>
            <a:br>
              <a:rPr lang="ru-RU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ru-RU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в тыс рублей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4.9702374568576554E-2"/>
          <c:y val="0.14608151850459589"/>
          <c:w val="0.89710056553069306"/>
          <c:h val="0.625432644541663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Лист2!$B$1</c:f>
              <c:strCache>
                <c:ptCount val="1"/>
                <c:pt idx="0">
                  <c:v>2012
факт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dLbls>
            <c:dLbl>
              <c:idx val="0"/>
              <c:layout>
                <c:manualLayout>
                  <c:x val="-1.1403196785954613E-2"/>
                  <c:y val="-7.86607986588444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096-45FE-87AF-05F0D8114C09}"/>
                </c:ext>
              </c:extLst>
            </c:dLbl>
            <c:dLbl>
              <c:idx val="1"/>
              <c:layout>
                <c:manualLayout>
                  <c:x val="0"/>
                  <c:y val="-2.28100785100122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096-45FE-87AF-05F0D8114C09}"/>
                </c:ext>
              </c:extLst>
            </c:dLbl>
            <c:dLbl>
              <c:idx val="2"/>
              <c:layout>
                <c:manualLayout>
                  <c:x val="2.5340437302121366E-3"/>
                  <c:y val="-2.54429617606918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096-45FE-87AF-05F0D8114C09}"/>
                </c:ext>
              </c:extLst>
            </c:dLbl>
            <c:dLbl>
              <c:idx val="3"/>
              <c:layout>
                <c:manualLayout>
                  <c:x val="0"/>
                  <c:y val="-3.54790102916317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096-45FE-87AF-05F0D8114C09}"/>
                </c:ext>
              </c:extLst>
            </c:dLbl>
            <c:dLbl>
              <c:idx val="4"/>
              <c:layout>
                <c:manualLayout>
                  <c:x val="-3.8010655953182046E-3"/>
                  <c:y val="-2.667880799644995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096-45FE-87AF-05F0D8114C09}"/>
                </c:ext>
              </c:extLst>
            </c:dLbl>
            <c:dLbl>
              <c:idx val="5"/>
              <c:layout>
                <c:manualLayout>
                  <c:x val="-2.5340437302122294E-3"/>
                  <c:y val="-5.02097968106542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096-45FE-87AF-05F0D8114C09}"/>
                </c:ext>
              </c:extLst>
            </c:dLbl>
            <c:dLbl>
              <c:idx val="6"/>
              <c:layout>
                <c:manualLayout>
                  <c:x val="2.5340437302121366E-3"/>
                  <c:y val="-4.46441159409538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096-45FE-87AF-05F0D8114C09}"/>
                </c:ext>
              </c:extLst>
            </c:dLbl>
            <c:dLbl>
              <c:idx val="7"/>
              <c:layout>
                <c:manualLayout>
                  <c:x val="5.0680874604242731E-3"/>
                  <c:y val="-6.59199417119667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096-45FE-87AF-05F0D8114C09}"/>
                </c:ext>
              </c:extLst>
            </c:dLbl>
            <c:dLbl>
              <c:idx val="8"/>
              <c:layout>
                <c:manualLayout>
                  <c:x val="5.0680874604242731E-3"/>
                  <c:y val="-5.99932779373852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096-45FE-87AF-05F0D8114C09}"/>
                </c:ext>
              </c:extLst>
            </c:dLbl>
            <c:dLbl>
              <c:idx val="9"/>
              <c:layout>
                <c:manualLayout>
                  <c:x val="2.5340437302121366E-3"/>
                  <c:y val="-4.876631755066011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096-45FE-87AF-05F0D8114C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Лист2!$B$2:$B$11</c:f>
              <c:numCache>
                <c:formatCode>#,##0.00</c:formatCode>
                <c:ptCount val="10"/>
                <c:pt idx="0">
                  <c:v>23.82</c:v>
                </c:pt>
                <c:pt idx="1">
                  <c:v>15.11</c:v>
                </c:pt>
                <c:pt idx="2">
                  <c:v>13.25</c:v>
                </c:pt>
                <c:pt idx="3">
                  <c:v>24.14</c:v>
                </c:pt>
                <c:pt idx="4">
                  <c:v>15.65</c:v>
                </c:pt>
                <c:pt idx="5">
                  <c:v>34.229999999999997</c:v>
                </c:pt>
                <c:pt idx="6">
                  <c:v>20.399999999999999</c:v>
                </c:pt>
                <c:pt idx="7">
                  <c:v>10.97</c:v>
                </c:pt>
                <c:pt idx="8">
                  <c:v>9.92</c:v>
                </c:pt>
                <c:pt idx="9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00-40A6-85DF-DACA79FB4737}"/>
            </c:ext>
          </c:extLst>
        </c:ser>
        <c:ser>
          <c:idx val="1"/>
          <c:order val="1"/>
          <c:tx>
            <c:strRef>
              <c:f>Лист2!$C$1</c:f>
              <c:strCache>
                <c:ptCount val="1"/>
                <c:pt idx="0">
                  <c:v>2013
факт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Лист2!$C$2:$C$11</c:f>
              <c:numCache>
                <c:formatCode>#,##0.00</c:formatCode>
                <c:ptCount val="10"/>
                <c:pt idx="0">
                  <c:v>30.59</c:v>
                </c:pt>
                <c:pt idx="1">
                  <c:v>26.5</c:v>
                </c:pt>
                <c:pt idx="2">
                  <c:v>26.17</c:v>
                </c:pt>
                <c:pt idx="3">
                  <c:v>28.05</c:v>
                </c:pt>
                <c:pt idx="4">
                  <c:v>24.91</c:v>
                </c:pt>
                <c:pt idx="5">
                  <c:v>42.35</c:v>
                </c:pt>
                <c:pt idx="6">
                  <c:v>24.95</c:v>
                </c:pt>
                <c:pt idx="7">
                  <c:v>13.99</c:v>
                </c:pt>
                <c:pt idx="8">
                  <c:v>16.23</c:v>
                </c:pt>
                <c:pt idx="9">
                  <c:v>19.82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00-40A6-85DF-DACA79FB4737}"/>
            </c:ext>
          </c:extLst>
        </c:ser>
        <c:ser>
          <c:idx val="3"/>
          <c:order val="3"/>
          <c:tx>
            <c:strRef>
              <c:f>Лист2!$E$1</c:f>
              <c:strCache>
                <c:ptCount val="1"/>
                <c:pt idx="0">
                  <c:v>2014
факт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Лист2!$E$2:$E$11</c:f>
              <c:numCache>
                <c:formatCode>#,##0.00</c:formatCode>
                <c:ptCount val="10"/>
                <c:pt idx="0">
                  <c:v>33.33</c:v>
                </c:pt>
                <c:pt idx="1">
                  <c:v>27.02</c:v>
                </c:pt>
                <c:pt idx="2">
                  <c:v>29.38</c:v>
                </c:pt>
                <c:pt idx="3">
                  <c:v>30.7</c:v>
                </c:pt>
                <c:pt idx="4">
                  <c:v>27.36</c:v>
                </c:pt>
                <c:pt idx="5">
                  <c:v>51.11</c:v>
                </c:pt>
                <c:pt idx="6">
                  <c:v>29.75</c:v>
                </c:pt>
                <c:pt idx="7">
                  <c:v>17.16</c:v>
                </c:pt>
                <c:pt idx="8">
                  <c:v>19.43</c:v>
                </c:pt>
                <c:pt idx="9">
                  <c:v>24.61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00-40A6-85DF-DACA79FB4737}"/>
            </c:ext>
          </c:extLst>
        </c:ser>
        <c:ser>
          <c:idx val="5"/>
          <c:order val="5"/>
          <c:tx>
            <c:strRef>
              <c:f>Лист2!$G$1</c:f>
              <c:strCache>
                <c:ptCount val="1"/>
                <c:pt idx="0">
                  <c:v>2015
факт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Лист2!$G$2:$G$11</c:f>
              <c:numCache>
                <c:formatCode>#,##0.00</c:formatCode>
                <c:ptCount val="10"/>
                <c:pt idx="0">
                  <c:v>33.44</c:v>
                </c:pt>
                <c:pt idx="1">
                  <c:v>28.16</c:v>
                </c:pt>
                <c:pt idx="2">
                  <c:v>29.92</c:v>
                </c:pt>
                <c:pt idx="3">
                  <c:v>30.8</c:v>
                </c:pt>
                <c:pt idx="4">
                  <c:v>27.93</c:v>
                </c:pt>
                <c:pt idx="5">
                  <c:v>52.98</c:v>
                </c:pt>
                <c:pt idx="6">
                  <c:v>30.44</c:v>
                </c:pt>
                <c:pt idx="7">
                  <c:v>17.829999999999998</c:v>
                </c:pt>
                <c:pt idx="8">
                  <c:v>27.73</c:v>
                </c:pt>
                <c:pt idx="9">
                  <c:v>23.72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00-40A6-85DF-DACA79FB4737}"/>
            </c:ext>
          </c:extLst>
        </c:ser>
        <c:ser>
          <c:idx val="7"/>
          <c:order val="7"/>
          <c:tx>
            <c:strRef>
              <c:f>Лист2!$I$1</c:f>
              <c:strCache>
                <c:ptCount val="1"/>
                <c:pt idx="0">
                  <c:v>2016
факт</c:v>
                </c:pt>
              </c:strCache>
            </c:strRef>
          </c:tx>
          <c:spPr>
            <a:solidFill>
              <a:srgbClr val="FF7C8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Лист2!$I$2:$I$11</c:f>
              <c:numCache>
                <c:formatCode>#,##0.00</c:formatCode>
                <c:ptCount val="10"/>
                <c:pt idx="0">
                  <c:v>33.869999999999997</c:v>
                </c:pt>
                <c:pt idx="1">
                  <c:v>29.15</c:v>
                </c:pt>
                <c:pt idx="2">
                  <c:v>29.86</c:v>
                </c:pt>
                <c:pt idx="3">
                  <c:v>31.53</c:v>
                </c:pt>
                <c:pt idx="4">
                  <c:v>28.85</c:v>
                </c:pt>
                <c:pt idx="5">
                  <c:v>54.79</c:v>
                </c:pt>
                <c:pt idx="6">
                  <c:v>31.18</c:v>
                </c:pt>
                <c:pt idx="7">
                  <c:v>18.420000000000002</c:v>
                </c:pt>
                <c:pt idx="8">
                  <c:v>23.53</c:v>
                </c:pt>
                <c:pt idx="9">
                  <c:v>29.02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00-40A6-85DF-DACA79FB4737}"/>
            </c:ext>
          </c:extLst>
        </c:ser>
        <c:ser>
          <c:idx val="9"/>
          <c:order val="9"/>
          <c:tx>
            <c:strRef>
              <c:f>Лист2!$K$1</c:f>
              <c:strCache>
                <c:ptCount val="1"/>
                <c:pt idx="0">
                  <c:v>2017
факт</c:v>
                </c:pt>
              </c:strCache>
            </c:strRef>
          </c:tx>
          <c:spPr>
            <a:solidFill>
              <a:srgbClr val="0000FF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Лист2!$K$2:$K$11</c:f>
              <c:numCache>
                <c:formatCode>#,##0.00</c:formatCode>
                <c:ptCount val="10"/>
                <c:pt idx="0">
                  <c:v>34.68</c:v>
                </c:pt>
                <c:pt idx="1">
                  <c:v>30.65</c:v>
                </c:pt>
                <c:pt idx="2">
                  <c:v>32.86</c:v>
                </c:pt>
                <c:pt idx="3">
                  <c:v>33.43</c:v>
                </c:pt>
                <c:pt idx="4">
                  <c:v>33.86</c:v>
                </c:pt>
                <c:pt idx="5">
                  <c:v>57.9</c:v>
                </c:pt>
                <c:pt idx="6">
                  <c:v>32.450000000000003</c:v>
                </c:pt>
                <c:pt idx="7">
                  <c:v>21.59</c:v>
                </c:pt>
                <c:pt idx="8">
                  <c:v>26.03</c:v>
                </c:pt>
                <c:pt idx="9">
                  <c:v>33.619999999999997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00-40A6-85DF-DACA79FB4737}"/>
            </c:ext>
          </c:extLst>
        </c:ser>
        <c:ser>
          <c:idx val="11"/>
          <c:order val="11"/>
          <c:tx>
            <c:strRef>
              <c:f>Лист2!$M$1</c:f>
              <c:strCache>
                <c:ptCount val="1"/>
                <c:pt idx="0">
                  <c:v>2018
факт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Лист2!$M$2:$M$11</c:f>
              <c:numCache>
                <c:formatCode>#,##0.00</c:formatCode>
                <c:ptCount val="10"/>
                <c:pt idx="0">
                  <c:v>34.68</c:v>
                </c:pt>
                <c:pt idx="1">
                  <c:v>33.049999999999997</c:v>
                </c:pt>
                <c:pt idx="2">
                  <c:v>35.9</c:v>
                </c:pt>
                <c:pt idx="3">
                  <c:v>36.67</c:v>
                </c:pt>
                <c:pt idx="4">
                  <c:v>37.25</c:v>
                </c:pt>
                <c:pt idx="5">
                  <c:v>71.91</c:v>
                </c:pt>
                <c:pt idx="6">
                  <c:v>39.43</c:v>
                </c:pt>
                <c:pt idx="7">
                  <c:v>34.869999999999997</c:v>
                </c:pt>
                <c:pt idx="8">
                  <c:v>35.17</c:v>
                </c:pt>
                <c:pt idx="9">
                  <c:v>36.229999999999997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00-40A6-85DF-DACA79FB4737}"/>
            </c:ext>
          </c:extLst>
        </c:ser>
        <c:ser>
          <c:idx val="12"/>
          <c:order val="12"/>
          <c:tx>
            <c:strRef>
              <c:f>Лист2!$N$1</c:f>
              <c:strCache>
                <c:ptCount val="1"/>
                <c:pt idx="0">
                  <c:v>2019
факт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glow>
                <a:schemeClr val="accent1"/>
              </a:glo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 prst="angle"/>
            </a:sp3d>
          </c:spPr>
          <c:invertIfNegative val="0"/>
          <c:dLbls>
            <c:dLbl>
              <c:idx val="0"/>
              <c:layout>
                <c:manualLayout>
                  <c:x val="3.6857901021541073E-2"/>
                  <c:y val="3.83427856424961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6CB-4F84-B435-C1CB00BDC29E}"/>
                </c:ext>
              </c:extLst>
            </c:dLbl>
            <c:dLbl>
              <c:idx val="1"/>
              <c:layout>
                <c:manualLayout>
                  <c:x val="1.3651074452422619E-2"/>
                  <c:y val="-7.639197122324417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6CB-4F84-B435-C1CB00BDC29E}"/>
                </c:ext>
              </c:extLst>
            </c:dLbl>
            <c:dLbl>
              <c:idx val="2"/>
              <c:layout>
                <c:manualLayout>
                  <c:x val="-2.7784492550260612E-2"/>
                  <c:y val="-4.32335081401343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6CB-4F84-B435-C1CB00BDC29E}"/>
                </c:ext>
              </c:extLst>
            </c:dLbl>
            <c:dLbl>
              <c:idx val="3"/>
              <c:layout>
                <c:manualLayout>
                  <c:x val="2.9141502897439615E-2"/>
                  <c:y val="5.42804294339489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096-45FE-87AF-05F0D8114C09}"/>
                </c:ext>
              </c:extLst>
            </c:dLbl>
            <c:dLbl>
              <c:idx val="4"/>
              <c:layout>
                <c:manualLayout>
                  <c:x val="-1.3651074452422621E-3"/>
                  <c:y val="1.11716140087384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6CB-4F84-B435-C1CB00BDC29E}"/>
                </c:ext>
              </c:extLst>
            </c:dLbl>
            <c:dLbl>
              <c:idx val="5"/>
              <c:layout>
                <c:manualLayout>
                  <c:x val="3.1397471240572024E-2"/>
                  <c:y val="3.83427856424961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6CB-4F84-B435-C1CB00BDC29E}"/>
                </c:ext>
              </c:extLst>
            </c:dLbl>
            <c:dLbl>
              <c:idx val="6"/>
              <c:layout>
                <c:manualLayout>
                  <c:x val="3.1397471240572024E-2"/>
                  <c:y val="4.25229658938435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6CB-4F84-B435-C1CB00BDC29E}"/>
                </c:ext>
              </c:extLst>
            </c:dLbl>
            <c:dLbl>
              <c:idx val="7"/>
              <c:layout>
                <c:manualLayout>
                  <c:x val="2.4571934014360614E-2"/>
                  <c:y val="1.53517942600858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6CB-4F84-B435-C1CB00BDC29E}"/>
                </c:ext>
              </c:extLst>
            </c:dLbl>
            <c:dLbl>
              <c:idx val="8"/>
              <c:layout>
                <c:manualLayout>
                  <c:x val="2.8667256350087503E-2"/>
                  <c:y val="2.37121547627805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6CB-4F84-B435-C1CB00BDC29E}"/>
                </c:ext>
              </c:extLst>
            </c:dLbl>
            <c:dLbl>
              <c:idx val="9"/>
              <c:layout>
                <c:manualLayout>
                  <c:x val="-1.0904668576510911E-2"/>
                  <c:y val="-2.293688996490149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6CB-4F84-B435-C1CB00BD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Лист2!$N$2:$N$11</c:f>
              <c:numCache>
                <c:formatCode>#,##0.00</c:formatCode>
                <c:ptCount val="10"/>
                <c:pt idx="0">
                  <c:v>43.56</c:v>
                </c:pt>
                <c:pt idx="1">
                  <c:v>38.520000000000003</c:v>
                </c:pt>
                <c:pt idx="2">
                  <c:v>38.44</c:v>
                </c:pt>
                <c:pt idx="3">
                  <c:v>40.42</c:v>
                </c:pt>
                <c:pt idx="4">
                  <c:v>38.68</c:v>
                </c:pt>
                <c:pt idx="5">
                  <c:v>77.709999999999994</c:v>
                </c:pt>
                <c:pt idx="6">
                  <c:v>43.07</c:v>
                </c:pt>
                <c:pt idx="7">
                  <c:v>35.479999999999997</c:v>
                </c:pt>
                <c:pt idx="8">
                  <c:v>38.17</c:v>
                </c:pt>
                <c:pt idx="9">
                  <c:v>39.53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0-40A6-85DF-DACA79FB4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97"/>
        <c:axId val="475089912"/>
        <c:axId val="475086304"/>
      </c:barChart>
      <c:lineChart>
        <c:grouping val="standard"/>
        <c:varyColors val="0"/>
        <c:ser>
          <c:idx val="2"/>
          <c:order val="2"/>
          <c:tx>
            <c:strRef>
              <c:f>Лист2!$D$1</c:f>
              <c:strCache>
                <c:ptCount val="1"/>
                <c:pt idx="0">
                  <c:v>Темп роста 2012/2013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Лист2!$D$2:$D$11</c:f>
            </c:numRef>
          </c:val>
          <c:smooth val="0"/>
          <c:extLst>
            <c:ext xmlns:c16="http://schemas.microsoft.com/office/drawing/2014/chart" uri="{C3380CC4-5D6E-409C-BE32-E72D297353CC}">
              <c16:uniqueId val="{00000008-E000-40A6-85DF-DACA79FB4737}"/>
            </c:ext>
          </c:extLst>
        </c:ser>
        <c:ser>
          <c:idx val="4"/>
          <c:order val="4"/>
          <c:tx>
            <c:strRef>
              <c:f>Лист2!$F$1</c:f>
              <c:strCache>
                <c:ptCount val="1"/>
                <c:pt idx="0">
                  <c:v>Темп роста 2013/2014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5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Лист2!$F$2:$F$11</c:f>
            </c:numRef>
          </c:val>
          <c:smooth val="0"/>
          <c:extLst>
            <c:ext xmlns:c16="http://schemas.microsoft.com/office/drawing/2014/chart" uri="{C3380CC4-5D6E-409C-BE32-E72D297353CC}">
              <c16:uniqueId val="{00000009-E000-40A6-85DF-DACA79FB4737}"/>
            </c:ext>
          </c:extLst>
        </c:ser>
        <c:ser>
          <c:idx val="6"/>
          <c:order val="6"/>
          <c:tx>
            <c:strRef>
              <c:f>Лист2!$H$1</c:f>
              <c:strCache>
                <c:ptCount val="1"/>
                <c:pt idx="0">
                  <c:v>Темп роста 2014/2015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1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Лист2!$H$2:$H$11</c:f>
            </c:numRef>
          </c:val>
          <c:smooth val="0"/>
          <c:extLst>
            <c:ext xmlns:c16="http://schemas.microsoft.com/office/drawing/2014/chart" uri="{C3380CC4-5D6E-409C-BE32-E72D297353CC}">
              <c16:uniqueId val="{0000000A-E000-40A6-85DF-DACA79FB4737}"/>
            </c:ext>
          </c:extLst>
        </c:ser>
        <c:ser>
          <c:idx val="8"/>
          <c:order val="8"/>
          <c:tx>
            <c:strRef>
              <c:f>Лист2!$J$1</c:f>
              <c:strCache>
                <c:ptCount val="1"/>
                <c:pt idx="0">
                  <c:v>Темп роста 2015/2016</c:v>
                </c:pt>
              </c:strCache>
            </c:strRef>
          </c:tx>
          <c:spPr>
            <a:ln w="34925" cap="rnd">
              <a:solidFill>
                <a:schemeClr val="accent3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3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Лист2!$J$2:$J$11</c:f>
            </c:numRef>
          </c:val>
          <c:smooth val="0"/>
          <c:extLst>
            <c:ext xmlns:c16="http://schemas.microsoft.com/office/drawing/2014/chart" uri="{C3380CC4-5D6E-409C-BE32-E72D297353CC}">
              <c16:uniqueId val="{0000000B-E000-40A6-85DF-DACA79FB4737}"/>
            </c:ext>
          </c:extLst>
        </c:ser>
        <c:ser>
          <c:idx val="10"/>
          <c:order val="10"/>
          <c:tx>
            <c:strRef>
              <c:f>Лист2!$L$1</c:f>
              <c:strCache>
                <c:ptCount val="1"/>
                <c:pt idx="0">
                  <c:v>Темп роста 2016/2017</c:v>
                </c:pt>
              </c:strCache>
            </c:strRef>
          </c:tx>
          <c:spPr>
            <a:ln w="34925" cap="rnd">
              <a:solidFill>
                <a:schemeClr val="accent5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5">
                    <a:lumMod val="60000"/>
                  </a:schemeClr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Лист2!$L$2:$L$11</c:f>
            </c:numRef>
          </c:val>
          <c:smooth val="0"/>
          <c:extLst>
            <c:ext xmlns:c16="http://schemas.microsoft.com/office/drawing/2014/chart" uri="{C3380CC4-5D6E-409C-BE32-E72D297353CC}">
              <c16:uniqueId val="{0000000C-E000-40A6-85DF-DACA79FB4737}"/>
            </c:ext>
          </c:extLst>
        </c:ser>
        <c:ser>
          <c:idx val="13"/>
          <c:order val="13"/>
          <c:tx>
            <c:strRef>
              <c:f>Лист2!$O$1</c:f>
              <c:strCache>
                <c:ptCount val="1"/>
                <c:pt idx="0">
                  <c:v>2020
оценка</c:v>
                </c:pt>
              </c:strCache>
            </c:strRef>
          </c:tx>
          <c:spPr>
            <a:ln w="34925" cap="rnd">
              <a:solidFill>
                <a:srgbClr val="FF33CC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ysClr val="window" lastClr="FFFFFF"/>
              </a:solidFill>
              <a:ln w="9525">
                <a:solidFill>
                  <a:srgbClr val="FF33CC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3.3475874198147175E-2"/>
                  <c:y val="-8.36036050269465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E000-40A6-85DF-DACA79FB4737}"/>
                </c:ext>
              </c:extLst>
            </c:dLbl>
            <c:dLbl>
              <c:idx val="1"/>
              <c:layout>
                <c:manualLayout>
                  <c:x val="-4.1717683526603523E-2"/>
                  <c:y val="-2.71711716337576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E000-40A6-85DF-DACA79FB4737}"/>
                </c:ext>
              </c:extLst>
            </c:dLbl>
            <c:dLbl>
              <c:idx val="2"/>
              <c:layout>
                <c:manualLayout>
                  <c:x val="-7.5899973955469765E-3"/>
                  <c:y val="-1.881081113106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E000-40A6-85DF-DACA79FB4737}"/>
                </c:ext>
              </c:extLst>
            </c:dLbl>
            <c:dLbl>
              <c:idx val="3"/>
              <c:layout>
                <c:manualLayout>
                  <c:x val="-2.9431716519423168E-2"/>
                  <c:y val="-6.6882884021557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E000-40A6-85DF-DACA79FB4737}"/>
                </c:ext>
              </c:extLst>
            </c:dLbl>
            <c:dLbl>
              <c:idx val="4"/>
              <c:layout>
                <c:manualLayout>
                  <c:x val="-1.7145749512242861E-2"/>
                  <c:y val="-2.71711716337576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E000-40A6-85DF-DACA79FB4737}"/>
                </c:ext>
              </c:extLst>
            </c:dLbl>
            <c:dLbl>
              <c:idx val="5"/>
              <c:layout>
                <c:manualLayout>
                  <c:x val="3.1998118516478519E-2"/>
                  <c:y val="-3.97117123877996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E000-40A6-85DF-DACA79FB4737}"/>
                </c:ext>
              </c:extLst>
            </c:dLbl>
            <c:dLbl>
              <c:idx val="6"/>
              <c:layout>
                <c:manualLayout>
                  <c:x val="3.4728333406963144E-2"/>
                  <c:y val="-1.46306308797156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E000-40A6-85DF-DACA79FB4737}"/>
                </c:ext>
              </c:extLst>
            </c:dLbl>
            <c:dLbl>
              <c:idx val="7"/>
              <c:layout>
                <c:manualLayout>
                  <c:x val="-7.0384939876691033E-2"/>
                  <c:y val="-4.18018025134732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E000-40A6-85DF-DACA79FB4737}"/>
                </c:ext>
              </c:extLst>
            </c:dLbl>
            <c:dLbl>
              <c:idx val="8"/>
              <c:layout>
                <c:manualLayout>
                  <c:x val="1.0156399392602228E-2"/>
                  <c:y val="-2.92612617594313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E000-40A6-85DF-DACA79FB4737}"/>
                </c:ext>
              </c:extLst>
            </c:dLbl>
            <c:dLbl>
              <c:idx val="9"/>
              <c:layout>
                <c:manualLayout>
                  <c:x val="3.7148083429898025E-2"/>
                  <c:y val="0.10622216009818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E000-40A6-85DF-DACA79FB47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Лист2!$O$2:$O$11</c:f>
              <c:numCache>
                <c:formatCode>#,##0.00</c:formatCode>
                <c:ptCount val="10"/>
                <c:pt idx="0">
                  <c:v>41.35</c:v>
                </c:pt>
                <c:pt idx="1">
                  <c:v>38.76</c:v>
                </c:pt>
                <c:pt idx="2">
                  <c:v>41.35</c:v>
                </c:pt>
                <c:pt idx="3">
                  <c:v>41.35</c:v>
                </c:pt>
                <c:pt idx="4">
                  <c:v>41.35</c:v>
                </c:pt>
                <c:pt idx="5">
                  <c:v>82.69</c:v>
                </c:pt>
                <c:pt idx="6">
                  <c:v>41.35</c:v>
                </c:pt>
                <c:pt idx="7">
                  <c:v>38.409999999999997</c:v>
                </c:pt>
                <c:pt idx="8">
                  <c:v>41.35</c:v>
                </c:pt>
                <c:pt idx="9">
                  <c:v>41.35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000-40A6-85DF-DACA79FB4737}"/>
            </c:ext>
          </c:extLst>
        </c:ser>
        <c:ser>
          <c:idx val="14"/>
          <c:order val="14"/>
          <c:tx>
            <c:strRef>
              <c:f>Лист2!$P$1</c:f>
              <c:strCache>
                <c:ptCount val="1"/>
                <c:pt idx="0">
                  <c:v>Темп роста 2012/2019</c:v>
                </c:pt>
              </c:strCache>
            </c:strRef>
          </c:tx>
          <c:spPr>
            <a:ln w="34925" cap="rnd">
              <a:solidFill>
                <a:schemeClr val="accent6">
                  <a:lumMod val="5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bg1"/>
              </a:solidFill>
              <a:ln w="9525">
                <a:solidFill>
                  <a:schemeClr val="bg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strRef>
              <c:f>Лист2!$A$2:$A$11</c:f>
              <c:strCache>
                <c:ptCount val="10"/>
                <c:pt idx="0">
                  <c:v>Педагоги школ</c:v>
                </c:pt>
                <c:pt idx="1">
                  <c:v>Педагоги детских садов</c:v>
                </c:pt>
                <c:pt idx="2">
                  <c:v>Педагоги кружков</c:v>
                </c:pt>
                <c:pt idx="3">
                  <c:v>Мастера СПО</c:v>
                </c:pt>
                <c:pt idx="4">
                  <c:v>Педагоги для детей-сирот</c:v>
                </c:pt>
                <c:pt idx="5">
                  <c:v>Врачи</c:v>
                </c:pt>
                <c:pt idx="6">
                  <c:v>Средний медицинский персонал</c:v>
                </c:pt>
                <c:pt idx="7">
                  <c:v>Младший медицинский персонал</c:v>
                </c:pt>
                <c:pt idx="8">
                  <c:v>Социальные работники </c:v>
                </c:pt>
                <c:pt idx="9">
                  <c:v>Работники учреждений </c:v>
                </c:pt>
              </c:strCache>
            </c:strRef>
          </c:cat>
          <c:val>
            <c:numRef>
              <c:f>Лист2!$P$2:$P$11</c:f>
              <c:numCache>
                <c:formatCode>#,##0.00</c:formatCode>
                <c:ptCount val="10"/>
                <c:pt idx="0">
                  <c:v>182.87153652392948</c:v>
                </c:pt>
                <c:pt idx="1">
                  <c:v>254.93050959629389</c:v>
                </c:pt>
                <c:pt idx="2">
                  <c:v>290.11320754716979</c:v>
                </c:pt>
                <c:pt idx="3">
                  <c:v>167.43993371996686</c:v>
                </c:pt>
                <c:pt idx="4">
                  <c:v>247.15654952076679</c:v>
                </c:pt>
                <c:pt idx="5">
                  <c:v>227.02307917031845</c:v>
                </c:pt>
                <c:pt idx="6">
                  <c:v>211.12745098039215</c:v>
                </c:pt>
                <c:pt idx="7">
                  <c:v>323.42752962625337</c:v>
                </c:pt>
                <c:pt idx="8">
                  <c:v>384.77822580645164</c:v>
                </c:pt>
                <c:pt idx="9">
                  <c:v>313.73015873015879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96-45FE-87AF-05F0D8114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577544"/>
        <c:axId val="838571312"/>
      </c:lineChart>
      <c:catAx>
        <c:axId val="475089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75086304"/>
        <c:crosses val="autoZero"/>
        <c:auto val="1"/>
        <c:lblAlgn val="ctr"/>
        <c:lblOffset val="100"/>
        <c:noMultiLvlLbl val="0"/>
      </c:catAx>
      <c:valAx>
        <c:axId val="47508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75089912"/>
        <c:crosses val="autoZero"/>
        <c:crossBetween val="between"/>
      </c:valAx>
      <c:valAx>
        <c:axId val="838571312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838577544"/>
        <c:crosses val="max"/>
        <c:crossBetween val="between"/>
      </c:valAx>
      <c:catAx>
        <c:axId val="838577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8571312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8261192779291041"/>
          <c:y val="0.87302653114324802"/>
          <c:w val="0.78886796637237122"/>
          <c:h val="4.93402452154925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 sz="20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Темпы</a:t>
            </a:r>
            <a:r>
              <a:rPr lang="ru-RU" sz="20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роста уровня жизни населения Приморского края</a:t>
            </a:r>
            <a:endParaRPr lang="ru-RU" sz="2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18084609567829349"/>
          <c:y val="1.0457517200968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Лист11!$A$3</c:f>
              <c:strCache>
                <c:ptCount val="1"/>
                <c:pt idx="0">
                  <c:v>Величина прожиточного минимума (в среднем на душу населения), 
рублей в месяц</c:v>
                </c:pt>
              </c:strCache>
            </c:strRef>
          </c:tx>
          <c:spPr>
            <a:gradFill>
              <a:gsLst>
                <a:gs pos="83000">
                  <a:schemeClr val="accent6">
                    <a:lumMod val="75000"/>
                  </a:schemeClr>
                </a:gs>
                <a:gs pos="100000">
                  <a:schemeClr val="accent6">
                    <a:lumMod val="60000"/>
                    <a:lumOff val="40000"/>
                  </a:schemeClr>
                </a:gs>
              </a:gsLst>
              <a:lin ang="5400000" scaled="1"/>
            </a:gradFill>
            <a:ln>
              <a:solidFill>
                <a:srgbClr val="FF9933"/>
              </a:solidFill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Lbls>
            <c:dLbl>
              <c:idx val="0"/>
              <c:layout>
                <c:manualLayout>
                  <c:x val="-1.140319678595461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E56-41A0-B45A-0EB4EA2703AB}"/>
                </c:ext>
              </c:extLst>
            </c:dLbl>
            <c:dLbl>
              <c:idx val="1"/>
              <c:layout>
                <c:manualLayout>
                  <c:x val="-1.5204262381272841E-2"/>
                  <c:y val="-1.9149886766871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E56-41A0-B45A-0EB4EA2703AB}"/>
                </c:ext>
              </c:extLst>
            </c:dLbl>
            <c:dLbl>
              <c:idx val="2"/>
              <c:layout>
                <c:manualLayout>
                  <c:x val="-1.520426238127286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E56-41A0-B45A-0EB4EA2703AB}"/>
                </c:ext>
              </c:extLst>
            </c:dLbl>
            <c:dLbl>
              <c:idx val="3"/>
              <c:layout>
                <c:manualLayout>
                  <c:x val="-1.3937240516166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E56-41A0-B45A-0EB4EA2703AB}"/>
                </c:ext>
              </c:extLst>
            </c:dLbl>
            <c:dLbl>
              <c:idx val="4"/>
              <c:layout>
                <c:manualLayout>
                  <c:x val="-8.8691530557424778E-3"/>
                  <c:y val="-1.91498867668703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E56-41A0-B45A-0EB4EA2703AB}"/>
                </c:ext>
              </c:extLst>
            </c:dLbl>
            <c:dLbl>
              <c:idx val="5"/>
              <c:layout>
                <c:manualLayout>
                  <c:x val="-1.1403196785954613E-2"/>
                  <c:y val="-1.4043088068753198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E56-41A0-B45A-0EB4EA2703AB}"/>
                </c:ext>
              </c:extLst>
            </c:dLbl>
            <c:dLbl>
              <c:idx val="6"/>
              <c:layout>
                <c:manualLayout>
                  <c:x val="-1.39372405161667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E56-41A0-B45A-0EB4EA270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Лист11!$B$1:$H$1</c:f>
              <c:strCache>
                <c:ptCount val="7"/>
                <c:pt idx="0">
                  <c:v>2015 
отчет</c:v>
                </c:pt>
                <c:pt idx="1">
                  <c:v>2016
отчет</c:v>
                </c:pt>
                <c:pt idx="2">
                  <c:v>2017
отчет</c:v>
                </c:pt>
                <c:pt idx="3">
                  <c:v>2018
отчет</c:v>
                </c:pt>
                <c:pt idx="4">
                  <c:v>2019
отчет</c:v>
                </c:pt>
                <c:pt idx="5">
                  <c:v>2020
оценка</c:v>
                </c:pt>
                <c:pt idx="6">
                  <c:v>2021 
прогноз</c:v>
                </c:pt>
              </c:strCache>
            </c:strRef>
          </c:cat>
          <c:val>
            <c:numRef>
              <c:f>Лист11!$B$3:$H$3</c:f>
              <c:numCache>
                <c:formatCode>#,##0.00</c:formatCode>
                <c:ptCount val="7"/>
                <c:pt idx="0">
                  <c:v>12490</c:v>
                </c:pt>
                <c:pt idx="1">
                  <c:v>12616</c:v>
                </c:pt>
                <c:pt idx="2">
                  <c:v>12408</c:v>
                </c:pt>
                <c:pt idx="3">
                  <c:v>12454</c:v>
                </c:pt>
                <c:pt idx="4">
                  <c:v>13142</c:v>
                </c:pt>
                <c:pt idx="5">
                  <c:v>13930.84</c:v>
                </c:pt>
                <c:pt idx="6">
                  <c:v>14507.79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5-4C1C-82F7-AB048877D4A4}"/>
            </c:ext>
          </c:extLst>
        </c:ser>
        <c:ser>
          <c:idx val="2"/>
          <c:order val="2"/>
          <c:tx>
            <c:strRef>
              <c:f>Лист11!$A$4</c:f>
              <c:strCache>
                <c:ptCount val="1"/>
                <c:pt idx="0">
                  <c:v>Номинальная начисленная среднемесячная заработная плата 
работников организаций, в рублях</c:v>
                </c:pt>
              </c:strCache>
            </c:strRef>
          </c:tx>
          <c:spPr>
            <a:gradFill>
              <a:gsLst>
                <a:gs pos="0">
                  <a:schemeClr val="accent1">
                    <a:lumMod val="7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Лист11!$B$1:$H$1</c:f>
              <c:strCache>
                <c:ptCount val="7"/>
                <c:pt idx="0">
                  <c:v>2015 
отчет</c:v>
                </c:pt>
                <c:pt idx="1">
                  <c:v>2016
отчет</c:v>
                </c:pt>
                <c:pt idx="2">
                  <c:v>2017
отчет</c:v>
                </c:pt>
                <c:pt idx="3">
                  <c:v>2018
отчет</c:v>
                </c:pt>
                <c:pt idx="4">
                  <c:v>2019
отчет</c:v>
                </c:pt>
                <c:pt idx="5">
                  <c:v>2020
оценка</c:v>
                </c:pt>
                <c:pt idx="6">
                  <c:v>2021 
прогноз</c:v>
                </c:pt>
              </c:strCache>
            </c:strRef>
          </c:cat>
          <c:val>
            <c:numRef>
              <c:f>Лист11!$B$4:$H$4</c:f>
              <c:numCache>
                <c:formatCode>#,##0.00</c:formatCode>
                <c:ptCount val="7"/>
                <c:pt idx="0">
                  <c:v>33810</c:v>
                </c:pt>
                <c:pt idx="1">
                  <c:v>36110</c:v>
                </c:pt>
                <c:pt idx="2">
                  <c:v>38050</c:v>
                </c:pt>
                <c:pt idx="3">
                  <c:v>42194</c:v>
                </c:pt>
                <c:pt idx="4">
                  <c:v>46866.5</c:v>
                </c:pt>
                <c:pt idx="5">
                  <c:v>49069.2</c:v>
                </c:pt>
                <c:pt idx="6">
                  <c:v>51817.1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5-4C1C-82F7-AB048877D4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61630224"/>
        <c:axId val="461632520"/>
      </c:barChart>
      <c:lineChart>
        <c:grouping val="standard"/>
        <c:varyColors val="0"/>
        <c:ser>
          <c:idx val="0"/>
          <c:order val="0"/>
          <c:tx>
            <c:strRef>
              <c:f>Лист11!$A$2</c:f>
              <c:strCache>
                <c:ptCount val="1"/>
                <c:pt idx="0">
                  <c:v>Индекс потебительских цен за период с начала года 
к соответствующему периоду предыдущего года, в %</c:v>
                </c:pt>
              </c:strCache>
            </c:strRef>
          </c:tx>
          <c:spPr>
            <a:ln w="28575" cap="rnd">
              <a:solidFill>
                <a:srgbClr val="00FF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rgbClr val="00FF99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3.6095357861346905E-2"/>
                  <c:y val="7.32026285707564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9F5-4C1C-82F7-AB048877D4A4}"/>
                </c:ext>
              </c:extLst>
            </c:dLbl>
            <c:dLbl>
              <c:idx val="2"/>
              <c:layout>
                <c:manualLayout>
                  <c:x val="3.6393058116896235E-2"/>
                  <c:y val="4.60131066650200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9F5-4C1C-82F7-AB048877D4A4}"/>
                </c:ext>
              </c:extLst>
            </c:dLbl>
            <c:dLbl>
              <c:idx val="3"/>
              <c:layout>
                <c:manualLayout>
                  <c:x val="2.8966214911849603E-2"/>
                  <c:y val="1.86470137561023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9F5-4C1C-82F7-AB048877D4A4}"/>
                </c:ext>
              </c:extLst>
            </c:dLbl>
            <c:dLbl>
              <c:idx val="4"/>
              <c:layout>
                <c:manualLayout>
                  <c:x val="3.3637335443041039E-2"/>
                  <c:y val="3.48494766124845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9F5-4C1C-82F7-AB048877D4A4}"/>
                </c:ext>
              </c:extLst>
            </c:dLbl>
            <c:dLbl>
              <c:idx val="5"/>
              <c:layout>
                <c:manualLayout>
                  <c:x val="2.9240769571122982E-2"/>
                  <c:y val="2.85749483593899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A9F5-4C1C-82F7-AB048877D4A4}"/>
                </c:ext>
              </c:extLst>
            </c:dLbl>
            <c:dLbl>
              <c:idx val="6"/>
              <c:layout>
                <c:manualLayout>
                  <c:x val="3.0408524762545637E-2"/>
                  <c:y val="2.6809841473618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E56-41A0-B45A-0EB4EA270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ysClr val="windowText" lastClr="00000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Лист11!$B$1:$H$1</c:f>
              <c:strCache>
                <c:ptCount val="7"/>
                <c:pt idx="0">
                  <c:v>2015 
отчет</c:v>
                </c:pt>
                <c:pt idx="1">
                  <c:v>2016
отчет</c:v>
                </c:pt>
                <c:pt idx="2">
                  <c:v>2017
отчет</c:v>
                </c:pt>
                <c:pt idx="3">
                  <c:v>2018
отчет</c:v>
                </c:pt>
                <c:pt idx="4">
                  <c:v>2019
отчет</c:v>
                </c:pt>
                <c:pt idx="5">
                  <c:v>2020
оценка</c:v>
                </c:pt>
                <c:pt idx="6">
                  <c:v>2021 
прогноз</c:v>
                </c:pt>
              </c:strCache>
            </c:strRef>
          </c:cat>
          <c:val>
            <c:numRef>
              <c:f>Лист11!$B$2:$H$2</c:f>
              <c:numCache>
                <c:formatCode>#,##0.00</c:formatCode>
                <c:ptCount val="7"/>
                <c:pt idx="0" formatCode="General">
                  <c:v>115.5</c:v>
                </c:pt>
                <c:pt idx="1">
                  <c:v>106.44</c:v>
                </c:pt>
                <c:pt idx="2">
                  <c:v>103.1</c:v>
                </c:pt>
                <c:pt idx="3">
                  <c:v>102.8</c:v>
                </c:pt>
                <c:pt idx="4">
                  <c:v>104.2</c:v>
                </c:pt>
                <c:pt idx="5">
                  <c:v>103.8</c:v>
                </c:pt>
                <c:pt idx="6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F5-4C1C-82F7-AB048877D4A4}"/>
            </c:ext>
          </c:extLst>
        </c:ser>
        <c:ser>
          <c:idx val="3"/>
          <c:order val="3"/>
          <c:tx>
            <c:strRef>
              <c:f>Лист11!$A$5</c:f>
              <c:strCache>
                <c:ptCount val="1"/>
                <c:pt idx="0">
                  <c:v>Темп роста средней заработной платы, в % к предыдущему периоду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5972845825886279E-2"/>
                  <c:y val="3.7647018732057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9F5-4C1C-82F7-AB048877D4A4}"/>
                </c:ext>
              </c:extLst>
            </c:dLbl>
            <c:dLbl>
              <c:idx val="1"/>
              <c:layout>
                <c:manualLayout>
                  <c:x val="3.4156756814326776E-2"/>
                  <c:y val="-4.39215722440696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9F5-4C1C-82F7-AB048877D4A4}"/>
                </c:ext>
              </c:extLst>
            </c:dLbl>
            <c:dLbl>
              <c:idx val="2"/>
              <c:layout>
                <c:manualLayout>
                  <c:x val="3.0057945996607563E-2"/>
                  <c:y val="-8.156863416755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9F5-4C1C-82F7-AB048877D4A4}"/>
                </c:ext>
              </c:extLst>
            </c:dLbl>
            <c:dLbl>
              <c:idx val="3"/>
              <c:layout>
                <c:manualLayout>
                  <c:x val="2.2432572238952248E-2"/>
                  <c:y val="-2.97839545963724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9F5-4C1C-82F7-AB048877D4A4}"/>
                </c:ext>
              </c:extLst>
            </c:dLbl>
            <c:dLbl>
              <c:idx val="4"/>
              <c:layout>
                <c:manualLayout>
                  <c:x val="3.3538068769357623E-2"/>
                  <c:y val="-1.4640465399547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A9F5-4C1C-82F7-AB048877D4A4}"/>
                </c:ext>
              </c:extLst>
            </c:dLbl>
            <c:dLbl>
              <c:idx val="5"/>
              <c:layout>
                <c:manualLayout>
                  <c:x val="2.4470382366248135E-2"/>
                  <c:y val="-5.48552276099750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A9F5-4C1C-82F7-AB048877D4A4}"/>
                </c:ext>
              </c:extLst>
            </c:dLbl>
            <c:dLbl>
              <c:idx val="6"/>
              <c:layout>
                <c:manualLayout>
                  <c:x val="2.2806393571909226E-2"/>
                  <c:y val="-5.3619682947237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E56-41A0-B45A-0EB4EA2703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ysClr val="windowText" lastClr="00000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Лист11!$B$1:$H$1</c:f>
              <c:strCache>
                <c:ptCount val="7"/>
                <c:pt idx="0">
                  <c:v>2015 
отчет</c:v>
                </c:pt>
                <c:pt idx="1">
                  <c:v>2016
отчет</c:v>
                </c:pt>
                <c:pt idx="2">
                  <c:v>2017
отчет</c:v>
                </c:pt>
                <c:pt idx="3">
                  <c:v>2018
отчет</c:v>
                </c:pt>
                <c:pt idx="4">
                  <c:v>2019
отчет</c:v>
                </c:pt>
                <c:pt idx="5">
                  <c:v>2020
оценка</c:v>
                </c:pt>
                <c:pt idx="6">
                  <c:v>2021 
прогноз</c:v>
                </c:pt>
              </c:strCache>
            </c:strRef>
          </c:cat>
          <c:val>
            <c:numRef>
              <c:f>Лист11!$B$5:$H$5</c:f>
              <c:numCache>
                <c:formatCode>#,##0.00</c:formatCode>
                <c:ptCount val="7"/>
                <c:pt idx="0">
                  <c:v>104.26</c:v>
                </c:pt>
                <c:pt idx="1">
                  <c:v>106.8</c:v>
                </c:pt>
                <c:pt idx="2">
                  <c:v>106.6</c:v>
                </c:pt>
                <c:pt idx="3">
                  <c:v>110.7</c:v>
                </c:pt>
                <c:pt idx="4">
                  <c:v>111.1</c:v>
                </c:pt>
                <c:pt idx="5">
                  <c:v>104.7</c:v>
                </c:pt>
                <c:pt idx="6">
                  <c:v>105.6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F5-4C1C-82F7-AB048877D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644656"/>
        <c:axId val="461644328"/>
      </c:lineChart>
      <c:catAx>
        <c:axId val="46163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61632520"/>
        <c:crosses val="autoZero"/>
        <c:auto val="1"/>
        <c:lblAlgn val="ctr"/>
        <c:lblOffset val="100"/>
        <c:noMultiLvlLbl val="0"/>
      </c:catAx>
      <c:valAx>
        <c:axId val="461632520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61630224"/>
        <c:crosses val="autoZero"/>
        <c:crossBetween val="between"/>
      </c:valAx>
      <c:valAx>
        <c:axId val="4616443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461644656"/>
        <c:crosses val="max"/>
        <c:crossBetween val="between"/>
      </c:valAx>
      <c:catAx>
        <c:axId val="461644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644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1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7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2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7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3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tabSelected="1" zoomScale="107" workbookViewId="0" zoomToFit="1"/>
  </sheetViews>
  <pageMargins left="0.31496062992125984" right="0.31496062992125984" top="0.55118110236220474" bottom="0.35433070866141736" header="0.31496062992125984" footer="0.31496062992125984"/>
  <pageSetup paperSize="9" orientation="landscape" r:id="rId1"/>
  <headerFooter>
    <oddHeader>&amp;RПриложение 4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19222" cy="66315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023505" cy="663189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023505" cy="663189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0.95587</cdr:x>
      <cdr:y>0.06622</cdr:y>
    </cdr:from>
    <cdr:to>
      <cdr:x>0.985</cdr:x>
      <cdr:y>0.11216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892737" y="402349"/>
          <a:ext cx="270970" cy="279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 b="1">
              <a:solidFill>
                <a:sysClr val="windowText" lastClr="000000"/>
              </a:solidFill>
            </a:rPr>
            <a:t>%</a:t>
          </a:r>
        </a:p>
      </cdr:txBody>
    </cdr:sp>
  </cdr:relSizeAnchor>
  <cdr:relSizeAnchor xmlns:cdr="http://schemas.openxmlformats.org/drawingml/2006/chartDrawing">
    <cdr:from>
      <cdr:x>0.00706</cdr:x>
      <cdr:y>0.07703</cdr:y>
    </cdr:from>
    <cdr:to>
      <cdr:x>0.01198</cdr:x>
      <cdr:y>0.08455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5690" y="468039"/>
          <a:ext cx="45719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0.00441</cdr:x>
      <cdr:y>0.06486</cdr:y>
    </cdr:from>
    <cdr:to>
      <cdr:x>0.04943</cdr:x>
      <cdr:y>0.10946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41056" y="394138"/>
          <a:ext cx="418772" cy="2709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0023505" cy="663189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0.96817</cdr:x>
      <cdr:y>0.12441</cdr:y>
    </cdr:from>
    <cdr:to>
      <cdr:x>0.9929</cdr:x>
      <cdr:y>0.16362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8999483" y="755432"/>
          <a:ext cx="229914" cy="238124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%</a:t>
          </a:r>
          <a:endParaRPr lang="ru-RU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0.01148</cdr:x>
      <cdr:y>0.12441</cdr:y>
    </cdr:from>
    <cdr:to>
      <cdr:x>0.0583</cdr:x>
      <cdr:y>0.19202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06746" y="755431"/>
          <a:ext cx="435194" cy="410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5" workbookViewId="0">
      <selection activeCell="F5" sqref="F5"/>
    </sheetView>
  </sheetViews>
  <sheetFormatPr defaultRowHeight="15" x14ac:dyDescent="0.25"/>
  <cols>
    <col min="1" max="1" width="41.7109375" customWidth="1"/>
    <col min="2" max="2" width="0.140625" customWidth="1"/>
    <col min="3" max="3" width="9.5703125" hidden="1" customWidth="1"/>
    <col min="4" max="4" width="4" hidden="1" customWidth="1"/>
    <col min="5" max="5" width="12.42578125" hidden="1" customWidth="1"/>
    <col min="6" max="6" width="18.28515625" customWidth="1"/>
    <col min="7" max="7" width="14" style="9" customWidth="1"/>
    <col min="8" max="8" width="21.140625" customWidth="1"/>
  </cols>
  <sheetData>
    <row r="1" spans="1:11" ht="20.25" x14ac:dyDescent="0.3">
      <c r="A1" s="54" t="s">
        <v>92</v>
      </c>
      <c r="B1" s="54"/>
      <c r="C1" s="54"/>
      <c r="D1" s="54"/>
      <c r="E1" s="54"/>
      <c r="F1" s="54"/>
      <c r="G1" s="54"/>
    </row>
    <row r="3" spans="1:11" ht="18.75" x14ac:dyDescent="0.25">
      <c r="B3" s="1"/>
      <c r="C3" s="1"/>
      <c r="D3" s="1"/>
      <c r="E3" s="1"/>
      <c r="F3" s="55" t="s">
        <v>0</v>
      </c>
      <c r="G3" s="55"/>
    </row>
    <row r="4" spans="1:11" ht="107.25" customHeight="1" thickBot="1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93</v>
      </c>
      <c r="G4" s="3" t="s">
        <v>6</v>
      </c>
      <c r="H4" s="26"/>
      <c r="I4" s="26"/>
      <c r="J4" s="26"/>
      <c r="K4" s="26"/>
    </row>
    <row r="5" spans="1:11" ht="32.25" thickBot="1" x14ac:dyDescent="0.3">
      <c r="A5" s="24" t="s">
        <v>7</v>
      </c>
      <c r="B5" s="4">
        <v>1</v>
      </c>
      <c r="C5" s="4">
        <v>0</v>
      </c>
      <c r="D5" s="4">
        <v>0</v>
      </c>
      <c r="E5" s="4">
        <v>0</v>
      </c>
      <c r="F5" s="30">
        <v>7179389.8899999997</v>
      </c>
      <c r="G5" s="27">
        <f>F5/F19*100</f>
        <v>4.2432969883439196</v>
      </c>
      <c r="H5" s="5"/>
      <c r="I5" s="26"/>
      <c r="J5" s="26"/>
      <c r="K5" s="26"/>
    </row>
    <row r="6" spans="1:11" ht="16.5" thickBot="1" x14ac:dyDescent="0.3">
      <c r="A6" s="24" t="s">
        <v>8</v>
      </c>
      <c r="B6" s="4">
        <v>2</v>
      </c>
      <c r="C6" s="4">
        <v>0</v>
      </c>
      <c r="D6" s="4">
        <v>0</v>
      </c>
      <c r="E6" s="4">
        <v>0</v>
      </c>
      <c r="F6" s="31">
        <v>34197.300000000003</v>
      </c>
      <c r="G6" s="27">
        <f>F6/F19*100</f>
        <v>2.0211926406394617E-2</v>
      </c>
      <c r="H6" s="5"/>
      <c r="I6" s="26"/>
      <c r="J6" s="26"/>
      <c r="K6" s="26"/>
    </row>
    <row r="7" spans="1:11" ht="48" thickBot="1" x14ac:dyDescent="0.3">
      <c r="A7" s="24" t="s">
        <v>9</v>
      </c>
      <c r="B7" s="4">
        <v>3</v>
      </c>
      <c r="C7" s="4">
        <v>0</v>
      </c>
      <c r="D7" s="4">
        <v>0</v>
      </c>
      <c r="E7" s="4">
        <v>0</v>
      </c>
      <c r="F7" s="31">
        <v>2376408.25</v>
      </c>
      <c r="G7" s="27">
        <f>F7/F19*100</f>
        <v>1.4045491503875749</v>
      </c>
      <c r="H7" s="5"/>
      <c r="I7" s="26"/>
      <c r="J7" s="26"/>
      <c r="K7" s="26"/>
    </row>
    <row r="8" spans="1:11" ht="16.5" thickBot="1" x14ac:dyDescent="0.3">
      <c r="A8" s="24" t="s">
        <v>10</v>
      </c>
      <c r="B8" s="4">
        <v>4</v>
      </c>
      <c r="C8" s="4">
        <v>0</v>
      </c>
      <c r="D8" s="4">
        <v>0</v>
      </c>
      <c r="E8" s="4">
        <v>0</v>
      </c>
      <c r="F8" s="31">
        <v>35197618.049999997</v>
      </c>
      <c r="G8" s="27">
        <f>F8/F19*100</f>
        <v>20.803153047374696</v>
      </c>
      <c r="H8" s="5"/>
    </row>
    <row r="9" spans="1:11" ht="32.25" thickBot="1" x14ac:dyDescent="0.3">
      <c r="A9" s="24" t="s">
        <v>11</v>
      </c>
      <c r="B9" s="4">
        <v>5</v>
      </c>
      <c r="C9" s="4">
        <v>0</v>
      </c>
      <c r="D9" s="4">
        <v>0</v>
      </c>
      <c r="E9" s="4">
        <v>0</v>
      </c>
      <c r="F9" s="31">
        <v>15860859.630000001</v>
      </c>
      <c r="G9" s="27">
        <f>F9/F19*100</f>
        <v>9.3743812401480628</v>
      </c>
      <c r="H9" s="5"/>
    </row>
    <row r="10" spans="1:11" ht="16.5" thickBot="1" x14ac:dyDescent="0.3">
      <c r="A10" s="24" t="s">
        <v>12</v>
      </c>
      <c r="B10" s="4">
        <v>6</v>
      </c>
      <c r="C10" s="4">
        <v>0</v>
      </c>
      <c r="D10" s="4">
        <v>0</v>
      </c>
      <c r="E10" s="4">
        <v>0</v>
      </c>
      <c r="F10" s="31">
        <v>124815</v>
      </c>
      <c r="G10" s="27">
        <f>F10/F19*100</f>
        <v>7.3770490489428811E-2</v>
      </c>
      <c r="H10" s="5"/>
    </row>
    <row r="11" spans="1:11" ht="16.5" thickBot="1" x14ac:dyDescent="0.3">
      <c r="A11" s="6" t="s">
        <v>13</v>
      </c>
      <c r="B11" s="4">
        <v>7</v>
      </c>
      <c r="C11" s="4">
        <v>0</v>
      </c>
      <c r="D11" s="4">
        <v>0</v>
      </c>
      <c r="E11" s="4">
        <v>0</v>
      </c>
      <c r="F11" s="31">
        <v>28302562.609999999</v>
      </c>
      <c r="G11" s="27">
        <f>F11/F19*100</f>
        <v>16.727908711673024</v>
      </c>
      <c r="H11" s="5"/>
    </row>
    <row r="12" spans="1:11" ht="16.5" thickBot="1" x14ac:dyDescent="0.3">
      <c r="A12" s="6" t="s">
        <v>14</v>
      </c>
      <c r="B12" s="4">
        <v>8</v>
      </c>
      <c r="C12" s="4">
        <v>0</v>
      </c>
      <c r="D12" s="4">
        <v>0</v>
      </c>
      <c r="E12" s="4">
        <v>0</v>
      </c>
      <c r="F12" s="31">
        <v>1563414.53</v>
      </c>
      <c r="G12" s="27">
        <f>F12/F19*100</f>
        <v>0.92403843060849911</v>
      </c>
      <c r="H12" s="5"/>
    </row>
    <row r="13" spans="1:11" ht="16.5" thickBot="1" x14ac:dyDescent="0.3">
      <c r="A13" s="6" t="s">
        <v>15</v>
      </c>
      <c r="B13" s="4">
        <v>9</v>
      </c>
      <c r="C13" s="4">
        <v>0</v>
      </c>
      <c r="D13" s="4">
        <v>0</v>
      </c>
      <c r="E13" s="4">
        <v>0</v>
      </c>
      <c r="F13" s="31">
        <v>23402580.460000001</v>
      </c>
      <c r="G13" s="27">
        <f>F13/F19*100</f>
        <v>13.831829822156974</v>
      </c>
      <c r="H13" s="5"/>
    </row>
    <row r="14" spans="1:11" ht="16.5" thickBot="1" x14ac:dyDescent="0.3">
      <c r="A14" s="6" t="s">
        <v>16</v>
      </c>
      <c r="B14" s="4">
        <v>10</v>
      </c>
      <c r="C14" s="4">
        <v>0</v>
      </c>
      <c r="D14" s="4">
        <v>0</v>
      </c>
      <c r="E14" s="4">
        <v>0</v>
      </c>
      <c r="F14" s="31">
        <v>45006517.420000002</v>
      </c>
      <c r="G14" s="27">
        <f>F14/F19*100</f>
        <v>26.600591798216737</v>
      </c>
      <c r="H14" s="5"/>
    </row>
    <row r="15" spans="1:11" ht="32.25" thickBot="1" x14ac:dyDescent="0.3">
      <c r="A15" s="6" t="s">
        <v>17</v>
      </c>
      <c r="B15" s="4">
        <v>11</v>
      </c>
      <c r="C15" s="4">
        <v>0</v>
      </c>
      <c r="D15" s="4">
        <v>0</v>
      </c>
      <c r="E15" s="4">
        <v>0</v>
      </c>
      <c r="F15" s="31">
        <v>2984753.07</v>
      </c>
      <c r="G15" s="27">
        <f>F15/F19*100</f>
        <v>1.7641044583081233</v>
      </c>
      <c r="H15" s="5"/>
    </row>
    <row r="16" spans="1:11" ht="32.25" thickBot="1" x14ac:dyDescent="0.3">
      <c r="A16" s="24" t="s">
        <v>18</v>
      </c>
      <c r="B16" s="4">
        <v>12</v>
      </c>
      <c r="C16" s="4">
        <v>0</v>
      </c>
      <c r="D16" s="4">
        <v>0</v>
      </c>
      <c r="E16" s="4">
        <v>0</v>
      </c>
      <c r="F16" s="31">
        <v>486291.06</v>
      </c>
      <c r="G16" s="27">
        <f>F16/F19*100</f>
        <v>0.28741681702378924</v>
      </c>
      <c r="H16" s="5"/>
    </row>
    <row r="17" spans="1:8" ht="48" thickBot="1" x14ac:dyDescent="0.3">
      <c r="A17" s="24" t="s">
        <v>19</v>
      </c>
      <c r="B17" s="4">
        <v>13</v>
      </c>
      <c r="C17" s="4">
        <v>0</v>
      </c>
      <c r="D17" s="4">
        <v>0</v>
      </c>
      <c r="E17" s="4">
        <v>0</v>
      </c>
      <c r="F17" s="31">
        <v>3391.61</v>
      </c>
      <c r="G17" s="27">
        <f>F17/F19*100</f>
        <v>2.0045726334883759E-3</v>
      </c>
      <c r="H17" s="5"/>
    </row>
    <row r="18" spans="1:8" ht="95.25" thickBot="1" x14ac:dyDescent="0.3">
      <c r="A18" s="24" t="s">
        <v>20</v>
      </c>
      <c r="B18" s="4">
        <v>14</v>
      </c>
      <c r="C18" s="4">
        <v>0</v>
      </c>
      <c r="D18" s="4">
        <v>0</v>
      </c>
      <c r="E18" s="4">
        <v>0</v>
      </c>
      <c r="F18" s="31">
        <v>6670870.7999999998</v>
      </c>
      <c r="G18" s="27">
        <f>F18/F19*100</f>
        <v>3.9427425462292858</v>
      </c>
      <c r="H18" s="5"/>
    </row>
    <row r="19" spans="1:8" ht="15.75" x14ac:dyDescent="0.25">
      <c r="A19" s="56" t="s">
        <v>21</v>
      </c>
      <c r="B19" s="56"/>
      <c r="C19" s="56"/>
      <c r="D19" s="56"/>
      <c r="E19" s="56"/>
      <c r="F19" s="20">
        <f>SUM(F5:F18)</f>
        <v>169193669.68000001</v>
      </c>
      <c r="G19" s="18">
        <f>SUM(G5:G18)</f>
        <v>99.999999999999986</v>
      </c>
      <c r="H19" s="7">
        <f>F11+F12+F13+F14+F15</f>
        <v>101259828.09</v>
      </c>
    </row>
    <row r="20" spans="1:8" ht="15.75" x14ac:dyDescent="0.25">
      <c r="A20" s="8"/>
      <c r="B20" s="8"/>
      <c r="C20" s="8"/>
      <c r="D20" s="8"/>
      <c r="E20" s="8"/>
      <c r="F20" s="8"/>
    </row>
    <row r="21" spans="1:8" ht="15.75" x14ac:dyDescent="0.25">
      <c r="A21" s="57"/>
      <c r="B21" s="57"/>
      <c r="C21" s="57"/>
      <c r="D21" s="57"/>
      <c r="E21" s="57"/>
      <c r="F21" s="57"/>
    </row>
  </sheetData>
  <mergeCells count="4">
    <mergeCell ref="A1:G1"/>
    <mergeCell ref="F3:G3"/>
    <mergeCell ref="A19:E19"/>
    <mergeCell ref="A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D26" sqref="D26"/>
    </sheetView>
  </sheetViews>
  <sheetFormatPr defaultRowHeight="15" x14ac:dyDescent="0.25"/>
  <cols>
    <col min="1" max="1" width="41.28515625" customWidth="1"/>
    <col min="2" max="2" width="9.28515625" bestFit="1" customWidth="1"/>
    <col min="3" max="3" width="11.42578125" customWidth="1"/>
    <col min="4" max="4" width="10" bestFit="1" customWidth="1"/>
    <col min="5" max="5" width="9.7109375" customWidth="1"/>
  </cols>
  <sheetData>
    <row r="2" spans="1:5" s="17" customFormat="1" x14ac:dyDescent="0.25">
      <c r="A2" s="17" t="s">
        <v>90</v>
      </c>
    </row>
    <row r="4" spans="1:5" x14ac:dyDescent="0.25">
      <c r="B4" s="21">
        <v>2017</v>
      </c>
      <c r="C4" s="21">
        <v>2018</v>
      </c>
      <c r="D4" s="9">
        <v>2019</v>
      </c>
      <c r="E4" s="9" t="s">
        <v>91</v>
      </c>
    </row>
    <row r="5" spans="1:5" x14ac:dyDescent="0.25">
      <c r="A5" s="19" t="s">
        <v>22</v>
      </c>
      <c r="B5" s="22">
        <v>99739</v>
      </c>
      <c r="C5" s="28">
        <v>116467</v>
      </c>
      <c r="D5" s="37">
        <v>134006</v>
      </c>
      <c r="E5" s="37">
        <v>143365</v>
      </c>
    </row>
    <row r="6" spans="1:5" hidden="1" x14ac:dyDescent="0.25">
      <c r="A6" s="23" t="s">
        <v>24</v>
      </c>
      <c r="B6" s="22">
        <v>70300.39</v>
      </c>
      <c r="C6" s="28"/>
      <c r="D6" s="37"/>
      <c r="E6" s="37"/>
    </row>
    <row r="7" spans="1:5" hidden="1" x14ac:dyDescent="0.25">
      <c r="A7" s="23" t="s">
        <v>25</v>
      </c>
      <c r="B7" s="22">
        <v>26227.74</v>
      </c>
      <c r="C7" s="28"/>
      <c r="D7" s="37"/>
      <c r="E7" s="37"/>
    </row>
    <row r="8" spans="1:5" x14ac:dyDescent="0.25">
      <c r="A8" s="19" t="s">
        <v>23</v>
      </c>
      <c r="B8" s="22">
        <v>95296</v>
      </c>
      <c r="C8" s="28">
        <v>100730</v>
      </c>
      <c r="D8" s="37">
        <v>132353</v>
      </c>
      <c r="E8" s="37">
        <v>170783</v>
      </c>
    </row>
    <row r="9" spans="1:5" s="17" customFormat="1" x14ac:dyDescent="0.25">
      <c r="A9" s="19" t="s">
        <v>26</v>
      </c>
      <c r="B9" s="22">
        <f>B5-B8</f>
        <v>4443</v>
      </c>
      <c r="C9" s="22">
        <f>C5-C8</f>
        <v>15737</v>
      </c>
      <c r="D9" s="22">
        <f>D5-D8</f>
        <v>1653</v>
      </c>
      <c r="E9" s="22">
        <f>E5-E8</f>
        <v>-27418</v>
      </c>
    </row>
    <row r="10" spans="1:5" x14ac:dyDescent="0.25">
      <c r="B10" s="9"/>
      <c r="C10" s="9"/>
    </row>
    <row r="11" spans="1:5" x14ac:dyDescent="0.25">
      <c r="B11" s="9"/>
      <c r="C11" s="9"/>
    </row>
    <row r="12" spans="1:5" x14ac:dyDescent="0.25">
      <c r="B12" s="9"/>
      <c r="C12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C6" sqref="C6"/>
    </sheetView>
  </sheetViews>
  <sheetFormatPr defaultRowHeight="15" x14ac:dyDescent="0.25"/>
  <cols>
    <col min="1" max="1" width="46.28515625" customWidth="1"/>
    <col min="2" max="2" width="18" style="25" customWidth="1"/>
    <col min="3" max="3" width="17.28515625" customWidth="1"/>
    <col min="4" max="4" width="18.140625" customWidth="1"/>
    <col min="5" max="5" width="18.5703125" customWidth="1"/>
    <col min="6" max="6" width="10.5703125" style="7" hidden="1" customWidth="1"/>
    <col min="7" max="7" width="0" style="7" hidden="1" customWidth="1"/>
    <col min="8" max="8" width="17.42578125" customWidth="1"/>
    <col min="9" max="9" width="17.85546875" customWidth="1"/>
    <col min="10" max="10" width="15.85546875" customWidth="1"/>
    <col min="11" max="11" width="18.140625" customWidth="1"/>
    <col min="12" max="12" width="10" bestFit="1" customWidth="1"/>
  </cols>
  <sheetData>
    <row r="1" spans="1:12" ht="36.75" customHeight="1" x14ac:dyDescent="0.25">
      <c r="A1" s="29" t="s">
        <v>1</v>
      </c>
      <c r="B1" s="35" t="s">
        <v>33</v>
      </c>
      <c r="C1" s="29" t="s">
        <v>34</v>
      </c>
      <c r="D1" s="29" t="s">
        <v>35</v>
      </c>
      <c r="E1" s="11" t="s">
        <v>36</v>
      </c>
      <c r="F1" s="14"/>
      <c r="G1" s="15"/>
      <c r="H1" s="50" t="s">
        <v>77</v>
      </c>
      <c r="I1" s="50" t="s">
        <v>78</v>
      </c>
      <c r="J1" s="49">
        <f>C2+C3+C4+C5+C6+C7+C8+C9</f>
        <v>57501.310549999987</v>
      </c>
      <c r="K1" s="16">
        <f>E2+E3+E4+E5+E6+E7+E8+E9</f>
        <v>63222.998370000001</v>
      </c>
    </row>
    <row r="2" spans="1:12" ht="47.25" customHeight="1" x14ac:dyDescent="0.25">
      <c r="A2" s="36" t="s">
        <v>27</v>
      </c>
      <c r="B2" s="34">
        <v>17771.577570000001</v>
      </c>
      <c r="C2" s="13">
        <v>17598.83409</v>
      </c>
      <c r="D2" s="13">
        <v>21999.617109999999</v>
      </c>
      <c r="E2" s="13">
        <v>21758.023499999999</v>
      </c>
      <c r="F2" s="51">
        <f>C2/C12*100</f>
        <v>18.467579080715893</v>
      </c>
      <c r="G2" s="51">
        <f>E2/E12*100</f>
        <v>21.600307017962191</v>
      </c>
      <c r="H2" s="52">
        <v>24653.02</v>
      </c>
      <c r="I2" s="52">
        <v>14657</v>
      </c>
      <c r="J2" s="7"/>
      <c r="K2" s="7"/>
      <c r="L2" s="7"/>
    </row>
    <row r="3" spans="1:12" ht="48" customHeight="1" x14ac:dyDescent="0.25">
      <c r="A3" s="10" t="s">
        <v>28</v>
      </c>
      <c r="B3" s="34">
        <v>17830.614870000001</v>
      </c>
      <c r="C3" s="13">
        <v>17354.011409999999</v>
      </c>
      <c r="D3" s="13">
        <v>19626.285350000002</v>
      </c>
      <c r="E3" s="13">
        <v>19269.814640000001</v>
      </c>
      <c r="F3" s="51">
        <f>C3/C12*100</f>
        <v>18.210671027572651</v>
      </c>
      <c r="G3" s="51">
        <f>E3/E12*100</f>
        <v>19.130134334270878</v>
      </c>
      <c r="H3" s="52">
        <v>27557.09</v>
      </c>
      <c r="I3" s="52">
        <v>16955.23</v>
      </c>
      <c r="J3" s="7"/>
      <c r="K3" s="7"/>
      <c r="L3" s="7"/>
    </row>
    <row r="4" spans="1:12" ht="50.25" customHeight="1" x14ac:dyDescent="0.25">
      <c r="A4" s="10" t="s">
        <v>79</v>
      </c>
      <c r="B4" s="34">
        <v>16402.026570000002</v>
      </c>
      <c r="C4" s="13">
        <v>16066.811300000001</v>
      </c>
      <c r="D4" s="13">
        <v>16303.042359999999</v>
      </c>
      <c r="E4" s="13">
        <v>15764.006579999999</v>
      </c>
      <c r="F4" s="51">
        <f>C4/C12*100</f>
        <v>16.85992985332415</v>
      </c>
      <c r="G4" s="51">
        <f>E4/E12*100</f>
        <v>15.649738679672634</v>
      </c>
      <c r="H4" s="52">
        <v>22188.17</v>
      </c>
      <c r="I4" s="52">
        <v>14148.58</v>
      </c>
      <c r="J4" s="7"/>
      <c r="K4" s="7"/>
      <c r="L4" s="7"/>
    </row>
    <row r="5" spans="1:12" ht="51" customHeight="1" x14ac:dyDescent="0.25">
      <c r="A5" s="10" t="s">
        <v>80</v>
      </c>
      <c r="B5" s="34">
        <v>1157.86239</v>
      </c>
      <c r="C5" s="13">
        <v>1096.28756</v>
      </c>
      <c r="D5" s="13">
        <v>1017.71426</v>
      </c>
      <c r="E5" s="13">
        <v>1000.82563</v>
      </c>
      <c r="F5" s="51">
        <f>C5/C12*100</f>
        <v>1.1504044589527163</v>
      </c>
      <c r="G5" s="51">
        <f>E5/E12*100</f>
        <v>0.99357098678772138</v>
      </c>
      <c r="H5" s="52">
        <v>1471.71</v>
      </c>
      <c r="I5" s="52">
        <v>1020.26</v>
      </c>
      <c r="J5" s="7"/>
      <c r="K5" s="7"/>
      <c r="L5" s="7"/>
    </row>
    <row r="6" spans="1:12" ht="46.5" customHeight="1" x14ac:dyDescent="0.25">
      <c r="A6" s="10" t="s">
        <v>29</v>
      </c>
      <c r="B6" s="34">
        <v>2350.0221900000001</v>
      </c>
      <c r="C6" s="13">
        <v>2000.41974</v>
      </c>
      <c r="D6" s="13">
        <v>1498.22766</v>
      </c>
      <c r="E6" s="13">
        <v>1482.82583</v>
      </c>
      <c r="F6" s="51">
        <f>C6/C12*100</f>
        <v>2.0991680218217867</v>
      </c>
      <c r="G6" s="51">
        <f>E6/E12*100</f>
        <v>1.4720773319398524</v>
      </c>
      <c r="H6" s="52">
        <v>1732.69</v>
      </c>
      <c r="I6" s="52">
        <v>914.51099999999997</v>
      </c>
      <c r="J6" s="7"/>
      <c r="K6" s="7"/>
      <c r="L6" s="7"/>
    </row>
    <row r="7" spans="1:12" ht="82.5" customHeight="1" x14ac:dyDescent="0.25">
      <c r="A7" s="36" t="s">
        <v>37</v>
      </c>
      <c r="B7" s="32">
        <v>960.00450000000001</v>
      </c>
      <c r="C7" s="13">
        <v>500.43715000000003</v>
      </c>
      <c r="D7" s="13">
        <v>968.4949499999999</v>
      </c>
      <c r="E7" s="13">
        <v>403.20774</v>
      </c>
      <c r="F7" s="51">
        <f>C7/C12*100</f>
        <v>0.52514061984392979</v>
      </c>
      <c r="G7" s="51">
        <f>E7/E12*100</f>
        <v>0.40028502478723194</v>
      </c>
      <c r="H7" s="52">
        <v>1239.8499999999999</v>
      </c>
      <c r="I7" s="52">
        <v>740.17</v>
      </c>
      <c r="J7" s="7"/>
      <c r="K7" s="7"/>
      <c r="L7" s="7"/>
    </row>
    <row r="8" spans="1:12" ht="63" customHeight="1" x14ac:dyDescent="0.25">
      <c r="A8" s="10" t="s">
        <v>81</v>
      </c>
      <c r="B8" s="32">
        <v>1792.8591399999998</v>
      </c>
      <c r="C8" s="13">
        <v>1772.1621200000002</v>
      </c>
      <c r="D8" s="13">
        <v>2184.2268599999998</v>
      </c>
      <c r="E8" s="13">
        <v>2109.20543</v>
      </c>
      <c r="F8" s="51">
        <f>C8/C12*100</f>
        <v>1.8596427426715478</v>
      </c>
      <c r="G8" s="51">
        <f>E8/E12*100</f>
        <v>2.0939165201266081</v>
      </c>
      <c r="H8" s="52">
        <v>2880.27</v>
      </c>
      <c r="I8" s="52">
        <v>1603.7</v>
      </c>
      <c r="J8" s="7"/>
      <c r="K8" s="7"/>
      <c r="L8" s="7"/>
    </row>
    <row r="9" spans="1:12" ht="44.25" customHeight="1" x14ac:dyDescent="0.25">
      <c r="A9" s="10" t="s">
        <v>30</v>
      </c>
      <c r="B9" s="32">
        <v>1123.2282499999999</v>
      </c>
      <c r="C9" s="13">
        <v>1112.34718</v>
      </c>
      <c r="D9" s="13">
        <v>1452.3385800000001</v>
      </c>
      <c r="E9" s="13">
        <v>1435.0890200000001</v>
      </c>
      <c r="F9" s="51">
        <f>C9/C12*100</f>
        <v>1.1672568425162826</v>
      </c>
      <c r="G9" s="51">
        <f>E9/E12*100</f>
        <v>1.4246865497735346</v>
      </c>
      <c r="H9" s="52">
        <v>1938.46</v>
      </c>
      <c r="I9" s="52">
        <v>1049.3399999999999</v>
      </c>
      <c r="J9" s="7"/>
      <c r="K9" s="7"/>
      <c r="L9" s="7"/>
    </row>
    <row r="10" spans="1:12" ht="78.75" x14ac:dyDescent="0.25">
      <c r="A10" s="10" t="s">
        <v>82</v>
      </c>
      <c r="B10" s="13"/>
      <c r="C10" s="13"/>
      <c r="D10" s="13">
        <v>19.687999999999999</v>
      </c>
      <c r="E10" s="13">
        <v>19.350000000000001</v>
      </c>
      <c r="F10" s="53"/>
      <c r="G10" s="53"/>
      <c r="H10" s="52">
        <v>20.83</v>
      </c>
      <c r="I10" s="52">
        <v>18.079999999999998</v>
      </c>
      <c r="J10" s="7"/>
      <c r="K10" s="7"/>
      <c r="L10" s="7"/>
    </row>
    <row r="11" spans="1:12" ht="44.25" customHeight="1" x14ac:dyDescent="0.25">
      <c r="A11" s="10" t="s">
        <v>31</v>
      </c>
      <c r="B11" s="32">
        <v>59388.195479999995</v>
      </c>
      <c r="C11" s="32">
        <v>57501.310549999995</v>
      </c>
      <c r="D11" s="32">
        <f>65049.94713+D10</f>
        <v>65069.635130000002</v>
      </c>
      <c r="E11" s="32">
        <f>63222.99837+E10</f>
        <v>63242.34837</v>
      </c>
      <c r="F11" s="51"/>
      <c r="G11" s="51"/>
      <c r="H11" s="52">
        <f>83661.27+H10</f>
        <v>83682.100000000006</v>
      </c>
      <c r="I11" s="52">
        <f>51088.8+I10</f>
        <v>51106.880000000005</v>
      </c>
      <c r="J11" s="7"/>
      <c r="K11" s="7"/>
      <c r="L11" s="7"/>
    </row>
    <row r="12" spans="1:12" ht="31.5" x14ac:dyDescent="0.25">
      <c r="A12" s="12" t="s">
        <v>32</v>
      </c>
      <c r="B12" s="33">
        <v>99332.807849999997</v>
      </c>
      <c r="C12" s="13">
        <v>95295.837169999999</v>
      </c>
      <c r="D12" s="13">
        <v>109144.20246</v>
      </c>
      <c r="E12" s="13">
        <v>100730.15852</v>
      </c>
      <c r="F12" s="51">
        <f>SUM(F2:F9)</f>
        <v>60.33979264741896</v>
      </c>
      <c r="G12" s="51">
        <f>SUM(G2:G9)</f>
        <v>62.764716445320651</v>
      </c>
      <c r="H12" s="52">
        <v>144184.03</v>
      </c>
      <c r="I12" s="52">
        <v>79839.34</v>
      </c>
      <c r="J12" s="7"/>
      <c r="K12" s="7"/>
      <c r="L1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P22" sqref="P22"/>
    </sheetView>
  </sheetViews>
  <sheetFormatPr defaultRowHeight="15" x14ac:dyDescent="0.25"/>
  <cols>
    <col min="1" max="1" width="27.140625" customWidth="1"/>
    <col min="4" max="4" width="11.28515625" hidden="1" customWidth="1"/>
    <col min="6" max="6" width="12" hidden="1" customWidth="1"/>
    <col min="8" max="8" width="11.28515625" hidden="1" customWidth="1"/>
    <col min="10" max="10" width="12.42578125" hidden="1" customWidth="1"/>
    <col min="12" max="12" width="12.140625" hidden="1" customWidth="1"/>
    <col min="16" max="16" width="11.7109375" customWidth="1"/>
    <col min="18" max="18" width="13.7109375" customWidth="1"/>
  </cols>
  <sheetData>
    <row r="1" spans="1:16" ht="30" x14ac:dyDescent="0.25">
      <c r="A1" s="40" t="s">
        <v>40</v>
      </c>
      <c r="B1" s="41" t="s">
        <v>42</v>
      </c>
      <c r="C1" s="41" t="s">
        <v>43</v>
      </c>
      <c r="D1" s="41" t="s">
        <v>72</v>
      </c>
      <c r="E1" s="41" t="s">
        <v>44</v>
      </c>
      <c r="F1" s="41" t="s">
        <v>71</v>
      </c>
      <c r="G1" s="41" t="s">
        <v>45</v>
      </c>
      <c r="H1" s="41" t="s">
        <v>73</v>
      </c>
      <c r="I1" s="41" t="s">
        <v>46</v>
      </c>
      <c r="J1" s="41" t="s">
        <v>74</v>
      </c>
      <c r="K1" s="41" t="s">
        <v>47</v>
      </c>
      <c r="L1" s="41" t="s">
        <v>75</v>
      </c>
      <c r="M1" s="41" t="s">
        <v>48</v>
      </c>
      <c r="N1" s="41" t="s">
        <v>88</v>
      </c>
      <c r="O1" s="41" t="s">
        <v>85</v>
      </c>
      <c r="P1" s="41" t="s">
        <v>89</v>
      </c>
    </row>
    <row r="2" spans="1:16" x14ac:dyDescent="0.25">
      <c r="A2" s="38" t="s">
        <v>62</v>
      </c>
      <c r="B2" s="39">
        <v>23.82</v>
      </c>
      <c r="C2" s="39">
        <v>30.59</v>
      </c>
      <c r="D2" s="39">
        <f>C2/B2*100</f>
        <v>128.42149454240135</v>
      </c>
      <c r="E2" s="39">
        <v>33.33</v>
      </c>
      <c r="F2" s="39">
        <f>E2/C2*100</f>
        <v>108.95717554756456</v>
      </c>
      <c r="G2" s="39">
        <v>33.44</v>
      </c>
      <c r="H2" s="39">
        <f>G2/E2*100</f>
        <v>100.33003300330033</v>
      </c>
      <c r="I2" s="39">
        <v>33.869999999999997</v>
      </c>
      <c r="J2" s="39">
        <f>I2/G2*100</f>
        <v>101.2858851674641</v>
      </c>
      <c r="K2" s="39">
        <v>34.68</v>
      </c>
      <c r="L2" s="39">
        <f>K2/I2*100</f>
        <v>102.39149689991143</v>
      </c>
      <c r="M2" s="39">
        <v>34.68</v>
      </c>
      <c r="N2" s="39">
        <v>43.56</v>
      </c>
      <c r="O2" s="39">
        <v>41.35</v>
      </c>
      <c r="P2" s="39">
        <f>N2/B2*100</f>
        <v>182.87153652392948</v>
      </c>
    </row>
    <row r="3" spans="1:16" x14ac:dyDescent="0.25">
      <c r="A3" s="38" t="s">
        <v>63</v>
      </c>
      <c r="B3" s="39">
        <v>15.11</v>
      </c>
      <c r="C3" s="39">
        <v>26.5</v>
      </c>
      <c r="D3" s="39">
        <f t="shared" ref="D3:D11" si="0">C3/B3*100</f>
        <v>175.38054268696229</v>
      </c>
      <c r="E3" s="39">
        <v>27.02</v>
      </c>
      <c r="F3" s="39">
        <f t="shared" ref="F3:F11" si="1">E3/C3*100</f>
        <v>101.96226415094341</v>
      </c>
      <c r="G3" s="39">
        <v>28.16</v>
      </c>
      <c r="H3" s="39">
        <f t="shared" ref="H3:H11" si="2">G3/E3*100</f>
        <v>104.21909696521097</v>
      </c>
      <c r="I3" s="39">
        <v>29.15</v>
      </c>
      <c r="J3" s="39">
        <f t="shared" ref="J3:J11" si="3">I3/G3*100</f>
        <v>103.515625</v>
      </c>
      <c r="K3" s="39">
        <v>30.65</v>
      </c>
      <c r="L3" s="39">
        <f t="shared" ref="L3:L11" si="4">K3/I3*100</f>
        <v>105.14579759862779</v>
      </c>
      <c r="M3" s="39">
        <v>33.049999999999997</v>
      </c>
      <c r="N3" s="39">
        <v>38.520000000000003</v>
      </c>
      <c r="O3" s="39">
        <v>38.76</v>
      </c>
      <c r="P3" s="39">
        <f t="shared" ref="P3:P11" si="5">N3/B3*100</f>
        <v>254.93050959629389</v>
      </c>
    </row>
    <row r="4" spans="1:16" x14ac:dyDescent="0.25">
      <c r="A4" s="38" t="s">
        <v>64</v>
      </c>
      <c r="B4" s="39">
        <v>13.25</v>
      </c>
      <c r="C4" s="39">
        <v>26.17</v>
      </c>
      <c r="D4" s="39">
        <f t="shared" si="0"/>
        <v>197.50943396226418</v>
      </c>
      <c r="E4" s="39">
        <v>29.38</v>
      </c>
      <c r="F4" s="39">
        <f t="shared" si="1"/>
        <v>112.26595338173479</v>
      </c>
      <c r="G4" s="39">
        <v>29.92</v>
      </c>
      <c r="H4" s="39">
        <f t="shared" si="2"/>
        <v>101.83798502382575</v>
      </c>
      <c r="I4" s="39">
        <v>29.86</v>
      </c>
      <c r="J4" s="39">
        <f t="shared" si="3"/>
        <v>99.799465240641709</v>
      </c>
      <c r="K4" s="39">
        <v>32.86</v>
      </c>
      <c r="L4" s="39">
        <f t="shared" si="4"/>
        <v>110.0468854655057</v>
      </c>
      <c r="M4" s="39">
        <v>35.9</v>
      </c>
      <c r="N4" s="39">
        <v>38.44</v>
      </c>
      <c r="O4" s="39">
        <v>41.35</v>
      </c>
      <c r="P4" s="39">
        <f t="shared" si="5"/>
        <v>290.11320754716979</v>
      </c>
    </row>
    <row r="5" spans="1:16" x14ac:dyDescent="0.25">
      <c r="A5" s="38" t="s">
        <v>65</v>
      </c>
      <c r="B5" s="39">
        <v>24.14</v>
      </c>
      <c r="C5" s="39">
        <v>28.05</v>
      </c>
      <c r="D5" s="39">
        <f t="shared" si="0"/>
        <v>116.19718309859155</v>
      </c>
      <c r="E5" s="39">
        <v>30.7</v>
      </c>
      <c r="F5" s="39">
        <f t="shared" si="1"/>
        <v>109.44741532976828</v>
      </c>
      <c r="G5" s="39">
        <v>30.8</v>
      </c>
      <c r="H5" s="39">
        <f t="shared" si="2"/>
        <v>100.3257328990228</v>
      </c>
      <c r="I5" s="39">
        <v>31.53</v>
      </c>
      <c r="J5" s="39">
        <f t="shared" si="3"/>
        <v>102.37012987012987</v>
      </c>
      <c r="K5" s="39">
        <v>33.43</v>
      </c>
      <c r="L5" s="39">
        <f t="shared" si="4"/>
        <v>106.02600697748177</v>
      </c>
      <c r="M5" s="39">
        <v>36.67</v>
      </c>
      <c r="N5" s="39">
        <v>40.42</v>
      </c>
      <c r="O5" s="39">
        <v>41.35</v>
      </c>
      <c r="P5" s="39">
        <f t="shared" si="5"/>
        <v>167.43993371996686</v>
      </c>
    </row>
    <row r="6" spans="1:16" x14ac:dyDescent="0.25">
      <c r="A6" s="38" t="s">
        <v>70</v>
      </c>
      <c r="B6" s="39">
        <v>15.65</v>
      </c>
      <c r="C6" s="39">
        <v>24.91</v>
      </c>
      <c r="D6" s="39">
        <f t="shared" si="0"/>
        <v>159.16932907348243</v>
      </c>
      <c r="E6" s="39">
        <v>27.36</v>
      </c>
      <c r="F6" s="39">
        <f t="shared" si="1"/>
        <v>109.83540746688077</v>
      </c>
      <c r="G6" s="39">
        <v>27.93</v>
      </c>
      <c r="H6" s="39">
        <f t="shared" si="2"/>
        <v>102.08333333333333</v>
      </c>
      <c r="I6" s="39">
        <v>28.85</v>
      </c>
      <c r="J6" s="39">
        <f t="shared" si="3"/>
        <v>103.29394915861081</v>
      </c>
      <c r="K6" s="39">
        <v>33.86</v>
      </c>
      <c r="L6" s="39">
        <f t="shared" si="4"/>
        <v>117.36568457538993</v>
      </c>
      <c r="M6" s="39">
        <v>37.25</v>
      </c>
      <c r="N6" s="39">
        <v>38.68</v>
      </c>
      <c r="O6" s="39">
        <v>41.35</v>
      </c>
      <c r="P6" s="39">
        <f t="shared" si="5"/>
        <v>247.15654952076679</v>
      </c>
    </row>
    <row r="7" spans="1:16" x14ac:dyDescent="0.25">
      <c r="A7" s="38" t="s">
        <v>66</v>
      </c>
      <c r="B7" s="39">
        <v>34.229999999999997</v>
      </c>
      <c r="C7" s="39">
        <v>42.35</v>
      </c>
      <c r="D7" s="39">
        <f t="shared" si="0"/>
        <v>123.72188139059305</v>
      </c>
      <c r="E7" s="39">
        <v>51.11</v>
      </c>
      <c r="F7" s="39">
        <f t="shared" si="1"/>
        <v>120.68476977567886</v>
      </c>
      <c r="G7" s="39">
        <v>52.98</v>
      </c>
      <c r="H7" s="39">
        <f t="shared" si="2"/>
        <v>103.65877519076501</v>
      </c>
      <c r="I7" s="39">
        <v>54.79</v>
      </c>
      <c r="J7" s="39">
        <f t="shared" si="3"/>
        <v>103.41638354095886</v>
      </c>
      <c r="K7" s="39">
        <v>57.9</v>
      </c>
      <c r="L7" s="39">
        <f t="shared" si="4"/>
        <v>105.67621828800876</v>
      </c>
      <c r="M7" s="39">
        <v>71.91</v>
      </c>
      <c r="N7" s="39">
        <v>77.709999999999994</v>
      </c>
      <c r="O7" s="39">
        <v>82.69</v>
      </c>
      <c r="P7" s="39">
        <f t="shared" si="5"/>
        <v>227.02307917031845</v>
      </c>
    </row>
    <row r="8" spans="1:16" ht="30" x14ac:dyDescent="0.25">
      <c r="A8" s="38" t="s">
        <v>38</v>
      </c>
      <c r="B8" s="39">
        <v>20.399999999999999</v>
      </c>
      <c r="C8" s="39">
        <v>24.95</v>
      </c>
      <c r="D8" s="39">
        <f t="shared" si="0"/>
        <v>122.30392156862746</v>
      </c>
      <c r="E8" s="39">
        <v>29.75</v>
      </c>
      <c r="F8" s="39">
        <f t="shared" si="1"/>
        <v>119.23847695390781</v>
      </c>
      <c r="G8" s="39">
        <v>30.44</v>
      </c>
      <c r="H8" s="39">
        <f t="shared" si="2"/>
        <v>102.31932773109244</v>
      </c>
      <c r="I8" s="39">
        <v>31.18</v>
      </c>
      <c r="J8" s="39">
        <f t="shared" si="3"/>
        <v>102.43101182654402</v>
      </c>
      <c r="K8" s="39">
        <v>32.450000000000003</v>
      </c>
      <c r="L8" s="39">
        <f t="shared" si="4"/>
        <v>104.07312379730598</v>
      </c>
      <c r="M8" s="39">
        <v>39.43</v>
      </c>
      <c r="N8" s="39">
        <v>43.07</v>
      </c>
      <c r="O8" s="39">
        <v>41.35</v>
      </c>
      <c r="P8" s="39">
        <f t="shared" si="5"/>
        <v>211.12745098039215</v>
      </c>
    </row>
    <row r="9" spans="1:16" ht="30" x14ac:dyDescent="0.25">
      <c r="A9" s="38" t="s">
        <v>39</v>
      </c>
      <c r="B9" s="39">
        <v>10.97</v>
      </c>
      <c r="C9" s="39">
        <v>13.99</v>
      </c>
      <c r="D9" s="39">
        <f t="shared" si="0"/>
        <v>127.52962625341841</v>
      </c>
      <c r="E9" s="39">
        <v>17.16</v>
      </c>
      <c r="F9" s="39">
        <f t="shared" si="1"/>
        <v>122.65904217298069</v>
      </c>
      <c r="G9" s="39">
        <v>17.829999999999998</v>
      </c>
      <c r="H9" s="39">
        <f t="shared" si="2"/>
        <v>103.9044289044289</v>
      </c>
      <c r="I9" s="39">
        <v>18.420000000000002</v>
      </c>
      <c r="J9" s="39">
        <f t="shared" si="3"/>
        <v>103.3090297251823</v>
      </c>
      <c r="K9" s="39">
        <v>21.59</v>
      </c>
      <c r="L9" s="39">
        <f t="shared" si="4"/>
        <v>117.20955483170465</v>
      </c>
      <c r="M9" s="39">
        <v>34.869999999999997</v>
      </c>
      <c r="N9" s="39">
        <v>35.479999999999997</v>
      </c>
      <c r="O9" s="39">
        <v>38.409999999999997</v>
      </c>
      <c r="P9" s="39">
        <f t="shared" si="5"/>
        <v>323.42752962625337</v>
      </c>
    </row>
    <row r="10" spans="1:16" x14ac:dyDescent="0.25">
      <c r="A10" s="38" t="s">
        <v>41</v>
      </c>
      <c r="B10" s="39">
        <v>9.92</v>
      </c>
      <c r="C10" s="39">
        <v>16.23</v>
      </c>
      <c r="D10" s="39">
        <f t="shared" si="0"/>
        <v>163.60887096774195</v>
      </c>
      <c r="E10" s="39">
        <v>19.43</v>
      </c>
      <c r="F10" s="39">
        <f t="shared" si="1"/>
        <v>119.71657424522488</v>
      </c>
      <c r="G10" s="39">
        <v>27.73</v>
      </c>
      <c r="H10" s="39">
        <f t="shared" si="2"/>
        <v>142.71744724652601</v>
      </c>
      <c r="I10" s="39">
        <v>23.53</v>
      </c>
      <c r="J10" s="39">
        <f t="shared" si="3"/>
        <v>84.853948791922107</v>
      </c>
      <c r="K10" s="39">
        <v>26.03</v>
      </c>
      <c r="L10" s="39">
        <f t="shared" si="4"/>
        <v>110.62473438164047</v>
      </c>
      <c r="M10" s="39">
        <v>35.17</v>
      </c>
      <c r="N10" s="39">
        <v>38.17</v>
      </c>
      <c r="O10" s="39">
        <v>41.35</v>
      </c>
      <c r="P10" s="39">
        <f t="shared" si="5"/>
        <v>384.77822580645164</v>
      </c>
    </row>
    <row r="11" spans="1:16" x14ac:dyDescent="0.25">
      <c r="A11" s="38" t="s">
        <v>76</v>
      </c>
      <c r="B11" s="39">
        <v>12.6</v>
      </c>
      <c r="C11" s="39">
        <v>19.82</v>
      </c>
      <c r="D11" s="39">
        <f t="shared" si="0"/>
        <v>157.30158730158729</v>
      </c>
      <c r="E11" s="39">
        <v>24.61</v>
      </c>
      <c r="F11" s="39">
        <f t="shared" si="1"/>
        <v>124.16750756811301</v>
      </c>
      <c r="G11" s="39">
        <v>23.72</v>
      </c>
      <c r="H11" s="39">
        <f t="shared" si="2"/>
        <v>96.383583908980086</v>
      </c>
      <c r="I11" s="39">
        <v>29.02</v>
      </c>
      <c r="J11" s="39">
        <f t="shared" si="3"/>
        <v>122.34401349072512</v>
      </c>
      <c r="K11" s="39">
        <v>33.619999999999997</v>
      </c>
      <c r="L11" s="39">
        <f t="shared" si="4"/>
        <v>115.85113714679531</v>
      </c>
      <c r="M11" s="39">
        <v>36.229999999999997</v>
      </c>
      <c r="N11" s="39">
        <v>39.53</v>
      </c>
      <c r="O11" s="39">
        <v>41.35</v>
      </c>
      <c r="P11" s="39">
        <f t="shared" si="5"/>
        <v>313.73015873015879</v>
      </c>
    </row>
    <row r="12" spans="1:16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" sqref="H1"/>
    </sheetView>
  </sheetViews>
  <sheetFormatPr defaultRowHeight="15" x14ac:dyDescent="0.25"/>
  <cols>
    <col min="1" max="1" width="38.85546875" bestFit="1" customWidth="1"/>
    <col min="2" max="2" width="11.140625" customWidth="1"/>
    <col min="3" max="7" width="10" bestFit="1" customWidth="1"/>
  </cols>
  <sheetData>
    <row r="1" spans="1:8" ht="30" x14ac:dyDescent="0.25">
      <c r="A1" s="9" t="s">
        <v>49</v>
      </c>
      <c r="B1" s="44" t="s">
        <v>50</v>
      </c>
      <c r="C1" s="44" t="s">
        <v>51</v>
      </c>
      <c r="D1" s="44" t="s">
        <v>60</v>
      </c>
      <c r="E1" s="44" t="s">
        <v>61</v>
      </c>
      <c r="F1" s="44" t="s">
        <v>83</v>
      </c>
      <c r="G1" s="44" t="s">
        <v>85</v>
      </c>
      <c r="H1" s="44" t="s">
        <v>87</v>
      </c>
    </row>
    <row r="2" spans="1:8" ht="60" x14ac:dyDescent="0.25">
      <c r="A2" s="45" t="s">
        <v>68</v>
      </c>
      <c r="B2" s="48">
        <v>115.5</v>
      </c>
      <c r="C2" s="47">
        <v>106.44</v>
      </c>
      <c r="D2" s="47">
        <v>103.1</v>
      </c>
      <c r="E2" s="47">
        <v>102.8</v>
      </c>
      <c r="F2" s="47">
        <v>104.2</v>
      </c>
      <c r="G2" s="47">
        <v>103.8</v>
      </c>
      <c r="H2" s="47">
        <v>104</v>
      </c>
    </row>
    <row r="3" spans="1:8" ht="45" x14ac:dyDescent="0.25">
      <c r="A3" s="45" t="s">
        <v>69</v>
      </c>
      <c r="B3" s="46">
        <v>12490</v>
      </c>
      <c r="C3" s="47">
        <v>12616</v>
      </c>
      <c r="D3" s="47">
        <v>12408</v>
      </c>
      <c r="E3" s="47">
        <v>12454</v>
      </c>
      <c r="F3" s="47">
        <v>13142</v>
      </c>
      <c r="G3" s="47">
        <v>13930.84</v>
      </c>
      <c r="H3" s="47">
        <v>14507.79</v>
      </c>
    </row>
    <row r="4" spans="1:8" ht="45" x14ac:dyDescent="0.25">
      <c r="A4" s="45" t="s">
        <v>86</v>
      </c>
      <c r="B4" s="46">
        <v>33810</v>
      </c>
      <c r="C4" s="47">
        <v>36110</v>
      </c>
      <c r="D4" s="47">
        <v>38050</v>
      </c>
      <c r="E4" s="47">
        <v>42194</v>
      </c>
      <c r="F4" s="47">
        <v>46866.5</v>
      </c>
      <c r="G4" s="47">
        <v>49069.2</v>
      </c>
      <c r="H4" s="47">
        <v>51817.1</v>
      </c>
    </row>
    <row r="5" spans="1:8" ht="30" x14ac:dyDescent="0.25">
      <c r="A5" s="45" t="s">
        <v>67</v>
      </c>
      <c r="B5" s="46">
        <v>104.26</v>
      </c>
      <c r="C5" s="47">
        <v>106.8</v>
      </c>
      <c r="D5" s="47">
        <v>106.6</v>
      </c>
      <c r="E5" s="47">
        <v>110.7</v>
      </c>
      <c r="F5" s="47">
        <v>111.1</v>
      </c>
      <c r="G5" s="47">
        <v>104.7</v>
      </c>
      <c r="H5" s="47">
        <v>105.6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I9" sqref="I9"/>
    </sheetView>
  </sheetViews>
  <sheetFormatPr defaultRowHeight="15" x14ac:dyDescent="0.25"/>
  <cols>
    <col min="1" max="1" width="38.85546875" bestFit="1" customWidth="1"/>
    <col min="2" max="2" width="11.140625" customWidth="1"/>
    <col min="3" max="8" width="10" bestFit="1" customWidth="1"/>
  </cols>
  <sheetData>
    <row r="1" spans="1:8" ht="30" x14ac:dyDescent="0.25">
      <c r="A1" s="9" t="s">
        <v>49</v>
      </c>
      <c r="B1" s="44" t="s">
        <v>50</v>
      </c>
      <c r="C1" s="44" t="s">
        <v>51</v>
      </c>
      <c r="D1" s="44" t="s">
        <v>60</v>
      </c>
      <c r="E1" s="44" t="s">
        <v>61</v>
      </c>
      <c r="F1" s="44" t="s">
        <v>83</v>
      </c>
      <c r="G1" s="44" t="s">
        <v>85</v>
      </c>
      <c r="H1" s="44" t="s">
        <v>84</v>
      </c>
    </row>
    <row r="2" spans="1:8" ht="45" x14ac:dyDescent="0.25">
      <c r="A2" s="42" t="s">
        <v>52</v>
      </c>
      <c r="B2">
        <v>115.5</v>
      </c>
      <c r="C2" s="7">
        <v>106.44</v>
      </c>
      <c r="D2" s="7">
        <v>103.1</v>
      </c>
      <c r="E2" s="7">
        <v>102.8</v>
      </c>
      <c r="F2" s="7">
        <v>104.2</v>
      </c>
      <c r="G2" s="7">
        <v>103.8</v>
      </c>
      <c r="H2" s="7">
        <v>104</v>
      </c>
    </row>
    <row r="3" spans="1:8" ht="45" x14ac:dyDescent="0.25">
      <c r="A3" s="42" t="s">
        <v>53</v>
      </c>
      <c r="B3" s="43">
        <v>12490</v>
      </c>
      <c r="C3" s="7">
        <v>12616</v>
      </c>
      <c r="D3" s="7">
        <v>12408</v>
      </c>
      <c r="E3" s="7">
        <v>12454</v>
      </c>
      <c r="F3" s="7">
        <v>13142</v>
      </c>
      <c r="G3" s="7">
        <v>13930.84</v>
      </c>
      <c r="H3" s="7">
        <v>14507.79</v>
      </c>
    </row>
    <row r="4" spans="1:8" ht="45" x14ac:dyDescent="0.25">
      <c r="A4" s="42" t="s">
        <v>54</v>
      </c>
      <c r="B4" s="43">
        <v>33810</v>
      </c>
      <c r="C4" s="7">
        <v>36110</v>
      </c>
      <c r="D4" s="7">
        <v>38050</v>
      </c>
      <c r="E4" s="7">
        <v>42194</v>
      </c>
      <c r="F4" s="7">
        <v>46866.5</v>
      </c>
      <c r="G4" s="7">
        <v>49069.2</v>
      </c>
      <c r="H4" s="7">
        <v>51817.1</v>
      </c>
    </row>
    <row r="5" spans="1:8" ht="30" x14ac:dyDescent="0.25">
      <c r="A5" s="42" t="s">
        <v>55</v>
      </c>
      <c r="B5" s="43">
        <v>104.26</v>
      </c>
      <c r="C5" s="7">
        <v>106.8</v>
      </c>
      <c r="D5" s="7">
        <v>106.6</v>
      </c>
      <c r="E5" s="7">
        <v>110.7</v>
      </c>
      <c r="F5" s="7">
        <v>111.1</v>
      </c>
      <c r="G5" s="7">
        <v>104.7</v>
      </c>
      <c r="H5" s="7">
        <v>105.6</v>
      </c>
    </row>
    <row r="6" spans="1:8" ht="60" x14ac:dyDescent="0.25">
      <c r="A6" s="42" t="s">
        <v>56</v>
      </c>
      <c r="B6" s="43">
        <v>16.5</v>
      </c>
      <c r="C6" s="7">
        <v>14.7</v>
      </c>
      <c r="D6" s="7">
        <v>10.7</v>
      </c>
      <c r="E6" s="7">
        <v>8.9</v>
      </c>
      <c r="F6" s="7">
        <v>11</v>
      </c>
      <c r="G6" s="7">
        <v>28.5</v>
      </c>
      <c r="H6" s="7">
        <v>21</v>
      </c>
    </row>
    <row r="7" spans="1:8" ht="45" x14ac:dyDescent="0.25">
      <c r="A7" s="42" t="s">
        <v>57</v>
      </c>
      <c r="B7" s="7">
        <v>1931.16</v>
      </c>
      <c r="C7" s="7">
        <v>1926.1</v>
      </c>
      <c r="D7" s="7">
        <v>1918.1</v>
      </c>
      <c r="E7" s="7">
        <v>1907.88</v>
      </c>
      <c r="F7" s="7">
        <v>1899.29</v>
      </c>
      <c r="G7" s="7">
        <v>1891.41</v>
      </c>
      <c r="H7" s="7">
        <v>1884.72</v>
      </c>
    </row>
    <row r="8" spans="1:8" ht="45" x14ac:dyDescent="0.25">
      <c r="A8" s="42" t="s">
        <v>58</v>
      </c>
      <c r="B8" s="7">
        <v>709140.95</v>
      </c>
      <c r="C8" s="7">
        <v>741212.6</v>
      </c>
      <c r="D8" s="7">
        <v>802053.94</v>
      </c>
      <c r="E8" s="7">
        <v>825034.11</v>
      </c>
      <c r="F8" s="7">
        <v>891785.14</v>
      </c>
      <c r="G8" s="7">
        <v>882837.37</v>
      </c>
      <c r="H8" s="7">
        <v>935393.99</v>
      </c>
    </row>
    <row r="9" spans="1:8" ht="45" x14ac:dyDescent="0.25">
      <c r="A9" s="42" t="s">
        <v>59</v>
      </c>
      <c r="B9" s="7">
        <v>103.9</v>
      </c>
      <c r="C9" s="7">
        <v>92.3</v>
      </c>
      <c r="D9" s="7">
        <v>99.3</v>
      </c>
      <c r="E9" s="7">
        <v>101.8</v>
      </c>
      <c r="F9" s="7">
        <v>100.7</v>
      </c>
      <c r="G9" s="7">
        <v>96.5</v>
      </c>
      <c r="H9" s="7">
        <v>102.2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Диаграммы</vt:lpstr>
      </vt:variant>
      <vt:variant>
        <vt:i4>4</vt:i4>
      </vt:variant>
    </vt:vector>
  </HeadingPairs>
  <TitlesOfParts>
    <vt:vector size="10" baseType="lpstr">
      <vt:lpstr>Лист3</vt:lpstr>
      <vt:lpstr>доходы расходы КБ</vt:lpstr>
      <vt:lpstr>Лист4</vt:lpstr>
      <vt:lpstr>Лист2</vt:lpstr>
      <vt:lpstr>Лист11</vt:lpstr>
      <vt:lpstr>Лист7</vt:lpstr>
      <vt:lpstr>Приложение 1</vt:lpstr>
      <vt:lpstr>Приложение 2</vt:lpstr>
      <vt:lpstr>Приложение 3</vt:lpstr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Михова Марина Сергеевна</cp:lastModifiedBy>
  <cp:lastPrinted>2021-01-11T02:13:09Z</cp:lastPrinted>
  <dcterms:created xsi:type="dcterms:W3CDTF">2006-09-16T00:00:00Z</dcterms:created>
  <dcterms:modified xsi:type="dcterms:W3CDTF">2021-01-12T00:06:53Z</dcterms:modified>
</cp:coreProperties>
</file>