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Лист1" sheetId="1" r:id="rId1"/>
  </sheets>
  <definedNames>
    <definedName name="_xlnm.Print_Area" localSheetId="0">Лист1!$A$3:$K$28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C24" i="1"/>
  <c r="C16" i="1"/>
  <c r="C17" i="1" s="1"/>
  <c r="J9" i="1"/>
  <c r="C14" i="1" s="1"/>
  <c r="C21" i="1" l="1"/>
  <c r="C22" i="1" s="1"/>
  <c r="C23" i="1" s="1"/>
  <c r="C26" i="1" s="1"/>
  <c r="C25" i="1"/>
  <c r="C27" i="1" l="1"/>
</calcChain>
</file>

<file path=xl/sharedStrings.xml><?xml version="1.0" encoding="utf-8"?>
<sst xmlns="http://schemas.openxmlformats.org/spreadsheetml/2006/main" count="42" uniqueCount="42">
  <si>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</si>
  <si>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</si>
  <si>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</si>
  <si>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</si>
  <si>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</si>
  <si>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</si>
  <si>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</si>
  <si>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Норматив, Гкал</t>
  </si>
  <si>
    <t>Гкал, руб</t>
  </si>
  <si>
    <t>Сумма за ОЗП</t>
  </si>
  <si>
    <t>Плата за тепло по нормативу, руб.</t>
  </si>
  <si>
    <t>Норма потребления СУГ на поквартирное отопление, кг/(кв.м мес)</t>
  </si>
  <si>
    <t>Плата по нормативу расхода СУГ, руб</t>
  </si>
  <si>
    <t>Соотношение затрат</t>
  </si>
  <si>
    <t>Затраты КБ, руб</t>
  </si>
  <si>
    <t>Расход за ОЗП 16/17, куб.м</t>
  </si>
  <si>
    <t>Жил.площадь, кв.м (ОЗП 17/18)</t>
  </si>
  <si>
    <t>Жил.площадь, кв.м (ОЗП 16/17)</t>
  </si>
  <si>
    <t>Предполагаемый расход за ОЗП 17/18, куб.м</t>
  </si>
  <si>
    <t>Затраты по тарифу, руб</t>
  </si>
  <si>
    <t>Затраты по льготному тарифу, руб</t>
  </si>
  <si>
    <t>Постановление Администрации Приморского края от 28.06.2010 № 227-па</t>
  </si>
  <si>
    <t>Постановление Главы Уссурийского городского округа Примосркого края от 23.08.2005 № 1386</t>
  </si>
  <si>
    <t>Постановление департамента по тарифам Приморского края от 27.12.2016 № 74/1</t>
  </si>
  <si>
    <t>Количество жил.площади, введенной в эксплуатацию к началу ОЗП 17/18 (кв.м) * Предельный норматив потребления тепла (Гкал) * льготный тариф на тепловую энергию (руб./Гкал)</t>
  </si>
  <si>
    <t>Постановление департамента по тарифам Приморского края от 20.12.2016 № 70/1</t>
  </si>
  <si>
    <t>На основании данных, предоставленных УК</t>
  </si>
  <si>
    <t>Расход СУГ за ОЗП по нормативу, кг</t>
  </si>
  <si>
    <t>Расход СУГ за ОЗП по нормативу, куб.м</t>
  </si>
  <si>
    <t>Жил.площадь (кв.м) * Норма потребления (кг/(кв.м мес) или (куб.м/(кв.м мес)) * количество месяцев в ОЗП (7)</t>
  </si>
  <si>
    <t>На основании расчета: из соотношения расхода СУГ на 1 кв.м жил.площади в ОЗП 16/17</t>
  </si>
  <si>
    <t>Расход по нормативу (кг или куб.м) * цена по тарифу (руб./кг или руб./куб.м)</t>
  </si>
  <si>
    <t>Цена СУГ, руб/кг</t>
  </si>
  <si>
    <t>Цена СУГ, руб/куб.м</t>
  </si>
  <si>
    <t>Льготная цена СУГ, руб/кг</t>
  </si>
  <si>
    <t>Льготная цена СУГ, руб/куб. м</t>
  </si>
  <si>
    <t>Плата по нормативу за тепло/Плата по нормативу за расход СУГ</t>
  </si>
  <si>
    <t>Цена СУГ по тарифу * Соотношение затрат</t>
  </si>
  <si>
    <t>Обоснование</t>
  </si>
  <si>
    <t>Значение</t>
  </si>
  <si>
    <t>Наименование</t>
  </si>
  <si>
    <t>Предварительный расчет субсидии для ООО "УК "Радуга" на отопитедльный период 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</si>
</sst>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0000\ _₽_-;\-* #,##0.000000\ _₽_-;_-* &quot;-&quot;??\ _₽_-;_-@_-"/>
    <numFmt numFmtId="165" formatCode="#,##0.00_ ;\-#,##0.00\ "/>
    <numFmt numFmtId="166" formatCode="#,##0.00000_ ;\-#,##0.00000\ 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164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3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165" fontId="2" fillId="0" borderId="3" xfId="1" applyNumberFormat="1" applyFont="1" applyBorder="1" applyAlignment="1">
      <alignment horizontal="center" vertical="center" wrapText="1"/>
    </xf>
    <xf numFmtId="165" fontId="2" fillId="0" borderId="4" xfId="1" applyNumberFormat="1" applyFont="1" applyBorder="1" applyAlignment="1">
      <alignment horizontal="center" vertical="center" wrapText="1"/>
    </xf>
    <xf numFmtId="165" fontId="2" fillId="0" borderId="5" xfId="1" applyNumberFormat="1" applyFont="1" applyBorder="1" applyAlignment="1">
      <alignment horizontal="center" vertical="center" wrapText="1"/>
    </xf>
    <xf numFmtId="166" fontId="2" fillId="0" borderId="3" xfId="1" applyNumberFormat="1" applyFont="1" applyBorder="1" applyAlignment="1">
      <alignment horizontal="center" vertical="center" wrapText="1"/>
    </xf>
    <xf numFmtId="166" fontId="2" fillId="0" borderId="4" xfId="1" applyNumberFormat="1" applyFont="1" applyBorder="1" applyAlignment="1">
      <alignment horizontal="center" vertical="center" wrapText="1"/>
    </xf>
    <xf numFmtId="166" fontId="2" fillId="0" borderId="5" xfId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0" xfId="0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38"/>
  <sheetViews>
    <sheetView tabSelected="1" view="pageBreakPreview" zoomScale="60" zoomScaleNormal="100" workbookViewId="0">
      <selection activeCell="C4" sqref="C4:J4"/>
    </sheetView>
  </sheetViews>
  <sheetFormatPr defaultRowHeight="20.25" x14ac:dyDescent="0.3"/>
  <cols>
    <col min="1" max="1" width="9.140625" style="1"/>
    <col min="2" max="2" width="43.42578125" style="13" customWidth="1"/>
    <col min="3" max="3" width="20.7109375" style="1" bestFit="1" customWidth="1"/>
    <col min="4" max="8" width="16" style="1" bestFit="1" customWidth="1"/>
    <col min="9" max="9" width="15.28515625" style="1" customWidth="1"/>
    <col min="10" max="10" width="20.85546875" style="1" customWidth="1"/>
    <col min="11" max="11" width="61.28515625" style="13" customWidth="1"/>
    <col min="12" max="16384" width="9.140625" style="1"/>
  </cols>
  <sheetData>
    <row r="3" spans="2:11" x14ac:dyDescent="0.3">
      <c r="C3" s="16"/>
      <c r="D3" s="16"/>
      <c r="E3" s="16"/>
      <c r="F3" s="16"/>
      <c r="G3" s="16"/>
      <c r="H3" s="16"/>
      <c r="I3" s="16"/>
      <c r="J3" s="16"/>
    </row>
    <row r="4" spans="2:11" ht="22.5" x14ac:dyDescent="0.3">
      <c r="C4" s="29" t="s">
        <v>41</v>
      </c>
      <c r="D4" s="29"/>
      <c r="E4" s="29"/>
      <c r="F4" s="29"/>
      <c r="G4" s="29"/>
      <c r="H4" s="29"/>
      <c r="I4" s="29"/>
      <c r="J4" s="29"/>
    </row>
    <row r="7" spans="2:11" x14ac:dyDescent="0.3">
      <c r="B7" s="15" t="s">
        <v>40</v>
      </c>
      <c r="C7" s="23" t="s">
        <v>39</v>
      </c>
      <c r="D7" s="24"/>
      <c r="E7" s="24"/>
      <c r="F7" s="24"/>
      <c r="G7" s="24"/>
      <c r="H7" s="24"/>
      <c r="I7" s="24"/>
      <c r="J7" s="25"/>
      <c r="K7" s="15" t="s">
        <v>38</v>
      </c>
    </row>
    <row r="8" spans="2:11" x14ac:dyDescent="0.3">
      <c r="B8" s="26" t="s">
        <v>7</v>
      </c>
      <c r="C8" s="2" t="s">
        <v>0</v>
      </c>
      <c r="D8" s="2" t="s">
        <v>1</v>
      </c>
      <c r="E8" s="2" t="s">
        <v>2</v>
      </c>
      <c r="F8" s="2" t="s">
        <v>3</v>
      </c>
      <c r="G8" s="2" t="s">
        <v>4</v>
      </c>
      <c r="H8" s="2" t="s">
        <v>5</v>
      </c>
      <c r="I8" s="2" t="s">
        <v>6</v>
      </c>
      <c r="J8" s="3" t="s">
        <v>9</v>
      </c>
      <c r="K8" s="28" t="s">
        <v>22</v>
      </c>
    </row>
    <row r="9" spans="2:11" x14ac:dyDescent="0.3">
      <c r="B9" s="26"/>
      <c r="C9" s="4">
        <v>9.5589999999999998E-3</v>
      </c>
      <c r="D9" s="4">
        <v>3.1545999999999998E-2</v>
      </c>
      <c r="E9" s="4">
        <v>4.8059999999999999E-2</v>
      </c>
      <c r="F9" s="4">
        <v>5.3294000000000001E-2</v>
      </c>
      <c r="G9" s="4">
        <v>4.2999999999999997E-2</v>
      </c>
      <c r="H9" s="4">
        <v>3.3936000000000001E-2</v>
      </c>
      <c r="I9" s="4">
        <v>1.9597E-2</v>
      </c>
      <c r="J9" s="5">
        <f>SUM(C9:I9)</f>
        <v>0.23899199999999998</v>
      </c>
      <c r="K9" s="27"/>
    </row>
    <row r="10" spans="2:11" ht="54.75" customHeight="1" x14ac:dyDescent="0.3">
      <c r="B10" s="6" t="s">
        <v>8</v>
      </c>
      <c r="C10" s="17">
        <v>2158.7199999999998</v>
      </c>
      <c r="D10" s="18"/>
      <c r="E10" s="18"/>
      <c r="F10" s="18"/>
      <c r="G10" s="18"/>
      <c r="H10" s="18"/>
      <c r="I10" s="18"/>
      <c r="J10" s="19"/>
      <c r="K10" s="6" t="s">
        <v>25</v>
      </c>
    </row>
    <row r="11" spans="2:11" x14ac:dyDescent="0.3">
      <c r="B11" s="6" t="s">
        <v>15</v>
      </c>
      <c r="C11" s="17">
        <v>46547</v>
      </c>
      <c r="D11" s="18"/>
      <c r="E11" s="18"/>
      <c r="F11" s="18"/>
      <c r="G11" s="18"/>
      <c r="H11" s="18"/>
      <c r="I11" s="18"/>
      <c r="J11" s="19"/>
      <c r="K11" s="27" t="s">
        <v>26</v>
      </c>
    </row>
    <row r="12" spans="2:11" ht="27" customHeight="1" x14ac:dyDescent="0.3">
      <c r="B12" s="6" t="s">
        <v>17</v>
      </c>
      <c r="C12" s="17">
        <v>12195.3</v>
      </c>
      <c r="D12" s="18"/>
      <c r="E12" s="18"/>
      <c r="F12" s="18"/>
      <c r="G12" s="18"/>
      <c r="H12" s="18"/>
      <c r="I12" s="18"/>
      <c r="J12" s="19"/>
      <c r="K12" s="27"/>
    </row>
    <row r="13" spans="2:11" ht="25.5" customHeight="1" x14ac:dyDescent="0.3">
      <c r="B13" s="6" t="s">
        <v>16</v>
      </c>
      <c r="C13" s="17">
        <v>23082.7</v>
      </c>
      <c r="D13" s="18"/>
      <c r="E13" s="18"/>
      <c r="F13" s="18"/>
      <c r="G13" s="18"/>
      <c r="H13" s="18"/>
      <c r="I13" s="18"/>
      <c r="J13" s="19"/>
      <c r="K13" s="27"/>
    </row>
    <row r="14" spans="2:11" ht="121.5" customHeight="1" x14ac:dyDescent="0.3">
      <c r="B14" s="6" t="s">
        <v>10</v>
      </c>
      <c r="C14" s="17">
        <f>J9*C10*C13</f>
        <v>11908752.955726847</v>
      </c>
      <c r="D14" s="18"/>
      <c r="E14" s="18"/>
      <c r="F14" s="18"/>
      <c r="G14" s="18"/>
      <c r="H14" s="18"/>
      <c r="I14" s="18"/>
      <c r="J14" s="19"/>
      <c r="K14" s="6" t="s">
        <v>24</v>
      </c>
    </row>
    <row r="15" spans="2:11" ht="57.75" customHeight="1" x14ac:dyDescent="0.3">
      <c r="B15" s="6" t="s">
        <v>11</v>
      </c>
      <c r="C15" s="17">
        <v>3.39</v>
      </c>
      <c r="D15" s="18"/>
      <c r="E15" s="18"/>
      <c r="F15" s="18"/>
      <c r="G15" s="18"/>
      <c r="H15" s="18"/>
      <c r="I15" s="18"/>
      <c r="J15" s="19"/>
      <c r="K15" s="6" t="s">
        <v>21</v>
      </c>
    </row>
    <row r="16" spans="2:11" ht="39.75" customHeight="1" x14ac:dyDescent="0.3">
      <c r="B16" s="6" t="s">
        <v>27</v>
      </c>
      <c r="C16" s="17">
        <f>C13*C15*7</f>
        <v>547752.47100000002</v>
      </c>
      <c r="D16" s="18"/>
      <c r="E16" s="18"/>
      <c r="F16" s="18"/>
      <c r="G16" s="18"/>
      <c r="H16" s="18"/>
      <c r="I16" s="18"/>
      <c r="J16" s="19"/>
      <c r="K16" s="27" t="s">
        <v>29</v>
      </c>
    </row>
    <row r="17" spans="2:11" ht="45.75" customHeight="1" x14ac:dyDescent="0.3">
      <c r="B17" s="6" t="s">
        <v>28</v>
      </c>
      <c r="C17" s="17">
        <f>C16*43.47/103.46</f>
        <v>230144.98274086605</v>
      </c>
      <c r="D17" s="18"/>
      <c r="E17" s="18"/>
      <c r="F17" s="18"/>
      <c r="G17" s="18"/>
      <c r="H17" s="18"/>
      <c r="I17" s="18"/>
      <c r="J17" s="19"/>
      <c r="K17" s="27"/>
    </row>
    <row r="18" spans="2:11" ht="27.75" customHeight="1" x14ac:dyDescent="0.3">
      <c r="B18" s="6" t="s">
        <v>32</v>
      </c>
      <c r="C18" s="17">
        <v>43.47</v>
      </c>
      <c r="D18" s="18"/>
      <c r="E18" s="18"/>
      <c r="F18" s="18"/>
      <c r="G18" s="18"/>
      <c r="H18" s="18"/>
      <c r="I18" s="18"/>
      <c r="J18" s="19"/>
      <c r="K18" s="27" t="s">
        <v>23</v>
      </c>
    </row>
    <row r="19" spans="2:11" ht="27.75" customHeight="1" x14ac:dyDescent="0.3">
      <c r="B19" s="6" t="s">
        <v>33</v>
      </c>
      <c r="C19" s="17">
        <v>103.46</v>
      </c>
      <c r="D19" s="18"/>
      <c r="E19" s="18"/>
      <c r="F19" s="18"/>
      <c r="G19" s="18"/>
      <c r="H19" s="18"/>
      <c r="I19" s="18"/>
      <c r="J19" s="19"/>
      <c r="K19" s="27"/>
    </row>
    <row r="20" spans="2:11" ht="40.5" x14ac:dyDescent="0.3">
      <c r="B20" s="6" t="s">
        <v>12</v>
      </c>
      <c r="C20" s="17">
        <f>C13*C15*C18*7</f>
        <v>23810799.91437</v>
      </c>
      <c r="D20" s="18"/>
      <c r="E20" s="18"/>
      <c r="F20" s="18"/>
      <c r="G20" s="18"/>
      <c r="H20" s="18"/>
      <c r="I20" s="18"/>
      <c r="J20" s="19"/>
      <c r="K20" s="6" t="s">
        <v>31</v>
      </c>
    </row>
    <row r="21" spans="2:11" ht="40.5" x14ac:dyDescent="0.3">
      <c r="B21" s="6" t="s">
        <v>13</v>
      </c>
      <c r="C21" s="20">
        <f>C14/C20</f>
        <v>0.50014081839139823</v>
      </c>
      <c r="D21" s="21"/>
      <c r="E21" s="21"/>
      <c r="F21" s="21"/>
      <c r="G21" s="21"/>
      <c r="H21" s="21"/>
      <c r="I21" s="21"/>
      <c r="J21" s="22"/>
      <c r="K21" s="6" t="s">
        <v>36</v>
      </c>
    </row>
    <row r="22" spans="2:11" ht="34.5" customHeight="1" x14ac:dyDescent="0.3">
      <c r="B22" s="6" t="s">
        <v>34</v>
      </c>
      <c r="C22" s="17">
        <f>C18*C21</f>
        <v>21.74112137547408</v>
      </c>
      <c r="D22" s="18"/>
      <c r="E22" s="18"/>
      <c r="F22" s="18"/>
      <c r="G22" s="18"/>
      <c r="H22" s="18"/>
      <c r="I22" s="18"/>
      <c r="J22" s="19"/>
      <c r="K22" s="27" t="s">
        <v>37</v>
      </c>
    </row>
    <row r="23" spans="2:11" ht="36.75" customHeight="1" x14ac:dyDescent="0.3">
      <c r="B23" s="6" t="s">
        <v>35</v>
      </c>
      <c r="C23" s="17">
        <f>103.46/C18*C22</f>
        <v>51.744569070774055</v>
      </c>
      <c r="D23" s="18"/>
      <c r="E23" s="18"/>
      <c r="F23" s="18"/>
      <c r="G23" s="18"/>
      <c r="H23" s="18"/>
      <c r="I23" s="18"/>
      <c r="J23" s="19"/>
      <c r="K23" s="27"/>
    </row>
    <row r="24" spans="2:11" ht="60.75" x14ac:dyDescent="0.3">
      <c r="B24" s="6" t="s">
        <v>18</v>
      </c>
      <c r="C24" s="17">
        <f>C11*C13/C12</f>
        <v>88102.009536460784</v>
      </c>
      <c r="D24" s="18"/>
      <c r="E24" s="18"/>
      <c r="F24" s="18"/>
      <c r="G24" s="18"/>
      <c r="H24" s="18"/>
      <c r="I24" s="18"/>
      <c r="J24" s="19"/>
      <c r="K24" s="6" t="s">
        <v>30</v>
      </c>
    </row>
    <row r="25" spans="2:11" ht="27.75" customHeight="1" x14ac:dyDescent="0.3">
      <c r="B25" s="7" t="s">
        <v>19</v>
      </c>
      <c r="C25" s="8">
        <f>C24*C19</f>
        <v>9115033.9066422321</v>
      </c>
      <c r="D25" s="9"/>
      <c r="E25" s="9"/>
      <c r="F25" s="9"/>
      <c r="G25" s="9"/>
      <c r="H25" s="9"/>
      <c r="I25" s="9"/>
      <c r="J25" s="10"/>
      <c r="K25" s="9"/>
    </row>
    <row r="26" spans="2:11" ht="40.5" x14ac:dyDescent="0.3">
      <c r="B26" s="6" t="s">
        <v>20</v>
      </c>
      <c r="C26" s="11">
        <f>C24*C23</f>
        <v>4558800.5177333895</v>
      </c>
      <c r="D26" s="9"/>
      <c r="E26" s="9"/>
      <c r="F26" s="9"/>
      <c r="G26" s="9"/>
      <c r="H26" s="9"/>
      <c r="I26" s="9"/>
      <c r="J26" s="10"/>
      <c r="K26" s="9"/>
    </row>
    <row r="27" spans="2:11" ht="25.5" customHeight="1" x14ac:dyDescent="0.3">
      <c r="B27" s="6" t="s">
        <v>14</v>
      </c>
      <c r="C27" s="12">
        <f>C25-C26</f>
        <v>4556233.3889088426</v>
      </c>
      <c r="D27" s="9"/>
      <c r="E27" s="9"/>
      <c r="F27" s="9"/>
      <c r="G27" s="9"/>
      <c r="H27" s="9"/>
      <c r="I27" s="9"/>
      <c r="J27" s="10"/>
      <c r="K27" s="9"/>
    </row>
    <row r="28" spans="2:11" x14ac:dyDescent="0.3">
      <c r="C28" s="13"/>
      <c r="D28" s="13"/>
      <c r="E28" s="13"/>
      <c r="F28" s="13"/>
      <c r="G28" s="13"/>
      <c r="H28" s="13"/>
      <c r="I28" s="13"/>
    </row>
    <row r="29" spans="2:11" x14ac:dyDescent="0.3">
      <c r="C29" s="13"/>
      <c r="D29" s="13"/>
      <c r="E29" s="13"/>
      <c r="F29" s="13"/>
      <c r="G29" s="13"/>
      <c r="H29" s="13"/>
      <c r="I29" s="13"/>
    </row>
    <row r="30" spans="2:11" x14ac:dyDescent="0.3">
      <c r="B30" s="14"/>
      <c r="C30" s="13"/>
      <c r="D30" s="13"/>
      <c r="E30" s="13"/>
      <c r="F30" s="13"/>
      <c r="G30" s="13"/>
      <c r="H30" s="13"/>
      <c r="I30" s="13"/>
    </row>
    <row r="31" spans="2:11" x14ac:dyDescent="0.3">
      <c r="B31" s="14"/>
      <c r="C31" s="13"/>
      <c r="D31" s="13"/>
      <c r="E31" s="13"/>
      <c r="F31" s="13"/>
      <c r="G31" s="13"/>
      <c r="H31" s="13"/>
      <c r="I31" s="13"/>
    </row>
    <row r="32" spans="2:11" x14ac:dyDescent="0.3">
      <c r="B32" s="14"/>
      <c r="C32" s="13"/>
      <c r="D32" s="13"/>
      <c r="E32" s="13"/>
      <c r="F32" s="13"/>
      <c r="G32" s="13"/>
      <c r="H32" s="13"/>
      <c r="I32" s="13"/>
    </row>
    <row r="33" spans="3:9" x14ac:dyDescent="0.3">
      <c r="C33" s="13"/>
      <c r="D33" s="13"/>
      <c r="E33" s="13"/>
      <c r="F33" s="13"/>
      <c r="G33" s="13"/>
      <c r="H33" s="13"/>
      <c r="I33" s="13"/>
    </row>
    <row r="34" spans="3:9" x14ac:dyDescent="0.3">
      <c r="C34" s="13"/>
      <c r="D34" s="13"/>
      <c r="E34" s="13"/>
      <c r="F34" s="13"/>
      <c r="G34" s="13"/>
      <c r="H34" s="13"/>
      <c r="I34" s="13"/>
    </row>
    <row r="35" spans="3:9" x14ac:dyDescent="0.3">
      <c r="C35" s="13"/>
      <c r="D35" s="13"/>
      <c r="E35" s="13"/>
      <c r="F35" s="13"/>
      <c r="G35" s="13"/>
      <c r="H35" s="13"/>
      <c r="I35" s="13"/>
    </row>
    <row r="36" spans="3:9" x14ac:dyDescent="0.3">
      <c r="C36" s="13"/>
      <c r="D36" s="13"/>
      <c r="E36" s="13"/>
      <c r="F36" s="13"/>
      <c r="G36" s="13"/>
      <c r="H36" s="13"/>
      <c r="I36" s="13"/>
    </row>
    <row r="37" spans="3:9" x14ac:dyDescent="0.3">
      <c r="C37" s="13"/>
      <c r="D37" s="13"/>
      <c r="E37" s="13"/>
      <c r="F37" s="13"/>
      <c r="G37" s="13"/>
      <c r="H37" s="13"/>
      <c r="I37" s="13"/>
    </row>
    <row r="38" spans="3:9" x14ac:dyDescent="0.3">
      <c r="C38" s="13"/>
      <c r="D38" s="13"/>
      <c r="E38" s="13"/>
      <c r="F38" s="13"/>
      <c r="G38" s="13"/>
      <c r="H38" s="13"/>
      <c r="I38" s="13"/>
    </row>
  </sheetData>
  <mergeCells count="22">
    <mergeCell ref="B8:B9"/>
    <mergeCell ref="K18:K19"/>
    <mergeCell ref="K16:K17"/>
    <mergeCell ref="K22:K23"/>
    <mergeCell ref="K11:K13"/>
    <mergeCell ref="K8:K9"/>
    <mergeCell ref="C19:J19"/>
    <mergeCell ref="C18:J18"/>
    <mergeCell ref="C17:J17"/>
    <mergeCell ref="C16:J16"/>
    <mergeCell ref="C15:J15"/>
    <mergeCell ref="C14:J14"/>
    <mergeCell ref="C7:J7"/>
    <mergeCell ref="C13:J13"/>
    <mergeCell ref="C12:J12"/>
    <mergeCell ref="C11:J11"/>
    <mergeCell ref="C10:J10"/>
    <mergeCell ref="C24:J24"/>
    <mergeCell ref="C23:J23"/>
    <mergeCell ref="C22:J22"/>
    <mergeCell ref="C21:J21"/>
    <mergeCell ref="C20:J20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Фортун Алла Александровна</dc:creator>
  <cp:lastModifiedBy>Вдовенко Елена Сергеевна</cp:lastModifiedBy>
  <cp:lastPrinted>2017-10-12T23:36:08Z</cp:lastPrinted>
  <dcterms:created xsi:type="dcterms:W3CDTF">2017-10-12T12:57:04Z</dcterms:created>
  <dcterms:modified xsi:type="dcterms:W3CDTF">2017-10-12T23:36:21Z</dcterms:modified>
</cp:coreProperties>
</file>