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20730" windowHeight="11460" tabRatio="854"/>
  </bookViews>
  <sheets>
    <sheet name="1" sheetId="2" r:id="rId1"/>
    <sheet name="1 (2)" sheetId="3" r:id="rId2"/>
  </sheets>
  <definedNames>
    <definedName name="_xlnm.Print_Titles" localSheetId="0">'1'!$12:$12</definedName>
    <definedName name="_xlnm.Print_Titles" localSheetId="1">'1 (2)'!$9:$9</definedName>
    <definedName name="_xlnm.Print_Area" localSheetId="0">'1'!$A$1:$H$60</definedName>
    <definedName name="_xlnm.Print_Area" localSheetId="1">'1 (2)'!$A$1:$H$57</definedName>
  </definedNames>
  <calcPr calcId="145621"/>
</workbook>
</file>

<file path=xl/calcChain.xml><?xml version="1.0" encoding="utf-8"?>
<calcChain xmlns="http://schemas.openxmlformats.org/spreadsheetml/2006/main">
  <c r="J58" i="3" l="1"/>
  <c r="A58" i="3"/>
  <c r="I58" i="3"/>
  <c r="J38" i="3" l="1"/>
  <c r="I38" i="3"/>
  <c r="J34" i="3"/>
  <c r="I34" i="3"/>
  <c r="J30" i="3"/>
  <c r="I30" i="3"/>
  <c r="J22" i="3"/>
  <c r="I22" i="3"/>
  <c r="J10" i="3"/>
  <c r="I10" i="3"/>
  <c r="I12" i="3"/>
  <c r="I13" i="3"/>
  <c r="I14" i="3"/>
  <c r="I15" i="3"/>
  <c r="I16" i="3"/>
  <c r="I17" i="3"/>
  <c r="I18" i="3"/>
  <c r="I19" i="3"/>
  <c r="I20" i="3"/>
  <c r="I21" i="3"/>
  <c r="I23" i="3"/>
  <c r="I24" i="3"/>
  <c r="I25" i="3"/>
  <c r="I27" i="3"/>
  <c r="I29" i="3"/>
  <c r="I31" i="3"/>
  <c r="I32" i="3"/>
  <c r="I33" i="3"/>
  <c r="I35" i="3"/>
  <c r="I36" i="3"/>
  <c r="I37" i="3"/>
  <c r="I39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11" i="3"/>
  <c r="I19" i="2" l="1"/>
  <c r="I15" i="2" l="1"/>
  <c r="I14" i="2"/>
  <c r="I59" i="2" l="1"/>
  <c r="I16" i="2" l="1"/>
  <c r="I17" i="2"/>
  <c r="I18" i="2"/>
  <c r="I20" i="2"/>
  <c r="I21" i="2"/>
  <c r="I22" i="2"/>
  <c r="I23" i="2"/>
  <c r="I24" i="2"/>
  <c r="I26" i="2"/>
  <c r="I27" i="2"/>
  <c r="I28" i="2"/>
  <c r="I30" i="2"/>
  <c r="I32" i="2"/>
  <c r="I34" i="2"/>
  <c r="I35" i="2"/>
  <c r="I36" i="2"/>
  <c r="I38" i="2"/>
  <c r="I39" i="2"/>
  <c r="I40" i="2"/>
  <c r="I42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60" i="2"/>
  <c r="I61" i="2" l="1"/>
</calcChain>
</file>

<file path=xl/sharedStrings.xml><?xml version="1.0" encoding="utf-8"?>
<sst xmlns="http://schemas.openxmlformats.org/spreadsheetml/2006/main" count="359" uniqueCount="147">
  <si>
    <t>план</t>
  </si>
  <si>
    <t>факт</t>
  </si>
  <si>
    <t>Единица измерения</t>
  </si>
  <si>
    <t>№ п/п</t>
  </si>
  <si>
    <t>Наименование показателей государственной программы</t>
  </si>
  <si>
    <t>год, предшествующий отчетному</t>
  </si>
  <si>
    <t>Значения показателей государственной программы</t>
  </si>
  <si>
    <t>отчетный год</t>
  </si>
  <si>
    <t>Алгоритм формирования (формула) и методологические пояснения к показателю, метод сбора информации</t>
  </si>
  <si>
    <t>Обоснование отклонений значений показателя на конец отчетного года (при наличии)</t>
  </si>
  <si>
    <t>о достижении значений показателей государственной программы Приморского края</t>
  </si>
  <si>
    <t>Приложение № 9</t>
  </si>
  <si>
    <t>Доля населения, имеющего универсальную электронную карту</t>
  </si>
  <si>
    <t>%</t>
  </si>
  <si>
    <t>Доля домашних хозяйств, имеющих доступ к Интернету</t>
  </si>
  <si>
    <t>Доля домашних хозяйств, имеющих доступ к сети Интернет со скоростью не менее 2 Мбит/сек., в общей численности домашних хозяйств</t>
  </si>
  <si>
    <t>Количество пунктов общественного доступа к сети Интернет на 500 человек</t>
  </si>
  <si>
    <t>Доля органов власти, имеющих доступ в сеть Интернет со скоростью не менее 2 Мбит/с, в общем числе органов власти регионального и местного уровней</t>
  </si>
  <si>
    <t>Доля граждан, использующих механизм получения государственных и муниципальных услуг в электронной форме, к 2018 году - не менее 70 процентов</t>
  </si>
  <si>
    <t>Доля электронного документооборота между органами государственной власти в общем объеме межведомственного документооборота</t>
  </si>
  <si>
    <t>Доля территории региона, покрытая спутниковым цифровым телевещанием</t>
  </si>
  <si>
    <t>Индекс производительности труда отраслей связи и информатизации</t>
  </si>
  <si>
    <t>Прирост высокопроизводительных рабочих мест отраслей связи и информатизации</t>
  </si>
  <si>
    <t>шт.</t>
  </si>
  <si>
    <t xml:space="preserve">Расчет производится в соответствии с  "Предложениями  по алгоритму формирования показателя" государственной программы Российской Федерации "Информационное общество (2011 - 2020 годы) :  
в условиях отсутствия нормативной базы, определяющей базовые технические требования и стандарты электронного документооборота, целесообразно заменить показатель на следующие индикаторы: удельный вес органов государственной власти (в общем их числе), имеющих: электронную картотеку входящих и исходящих документов
</t>
  </si>
  <si>
    <t>Путем сбора информации о количестве абонентов сети интернет от операторов связи. Учитываются только проводные соединения. От общего числа портов берется 20% на общественные организации и предприятия, 80% относится на домохозяйства.</t>
  </si>
  <si>
    <t>Учитываются домохозяйства в населенных пунктах, подключенных по ВОЛС</t>
  </si>
  <si>
    <t xml:space="preserve">Учитываются органы власти муниципальных районов и городских округов. </t>
  </si>
  <si>
    <t>Учитываются пункты коллективного доступа по универсальной услуге связи, инфоматы.</t>
  </si>
  <si>
    <t>Экспертная оценка</t>
  </si>
  <si>
    <t>Снижение за счет значительного сокращения рабочих мест в связи с оптимизацией производственных процессов. Передача на аутсорсинг работы с абонентами и тех обслуживание сетей.</t>
  </si>
  <si>
    <t>Подпрограмма № 1 «Развитие телекоммуникационной инфраструктуры органов государственной власти Приморского края и органов местного самоуправления»</t>
  </si>
  <si>
    <t>Подпрограмма № 2 «Развитие информационных систем и информационных сервисов для жителей Приморского края, формирование электронного правительства»</t>
  </si>
  <si>
    <t>Подпрограмма № 3 «Использование информационно-коммуникационных технологий в социально ориентированных областях»</t>
  </si>
  <si>
    <t>Сокращение времени ожидания в очереди при обращении заявителя в орган государственной власти Российской Федерации (орган местного самоуправления) для получения государственных (муниципальных) услуг к 2014 году - до 15 минут</t>
  </si>
  <si>
    <t>мин.</t>
  </si>
  <si>
    <t>Удельный вес пользователей Интернета от общего числа населения</t>
  </si>
  <si>
    <t>Подпрограмма № 4 «Развитие отрасли информационных технологий и телекоммуникаций»</t>
  </si>
  <si>
    <t>Удельный вес органов государственной власти (в общем их числе), имеющих электронную картотеку входящих и исходящих документов</t>
  </si>
  <si>
    <t>Расчет производится в соответствии с Методикой мониторинга показателя «Уровень удовлетворенности граждан Российской Федерации качеством предоставления государственных и муниципальных услуг», утвержденной приказом департамента внутренней политики Приморского края от 18 октября 2013 года № 3396.</t>
  </si>
  <si>
    <t>Расчет производится в соответствии с Методикой расчета показателя
 «Сокращение времени ожидания в очереди при обращении заявителя в орган государственной власти Российской Федерации 
 (орган местного самоуправления) для получения государственных (муниципальных) услуг к 2014 году – до 15 минут», утвержденной приказом департамента внутренней политики Приморского края от 14 октября 2013 года № 3395.</t>
  </si>
  <si>
    <t>Коэффициент востребованности информационных продуктов департамента информационной политики Приморского края</t>
  </si>
  <si>
    <t>единиц</t>
  </si>
  <si>
    <t>-</t>
  </si>
  <si>
    <t>Увеличение информационных поводов</t>
  </si>
  <si>
    <t>Индекс цитируемости (далее - ИЦ) официального сайта Администрации Приморского края и органов исполнительной власти Приморского края primorsky.ru</t>
  </si>
  <si>
    <t>пункт</t>
  </si>
  <si>
    <t>Объем произведенных и размещенных видеоматериалов на телеканалах, осуществляющих вещание в Приморском крае</t>
  </si>
  <si>
    <t>Фактическое исполнение</t>
  </si>
  <si>
    <t>Количество произведенных и размещенных информационных материалов на интернет-ресурсах</t>
  </si>
  <si>
    <t>Количество произведенных и размещенных информационных материалов в эфире радиоканалов, осуществляющих вещание в Приморском крае</t>
  </si>
  <si>
    <t>выходы</t>
  </si>
  <si>
    <t>Количество произведенных и размещенных информационных материалов в печатных средствах массовой информации, распространяющихся на территории Приморского края</t>
  </si>
  <si>
    <t>кв.см.</t>
  </si>
  <si>
    <t>Количество баннеров с информационными материалами социально значимой направленности, размещенных на объектах наружной рекламы в течение одного календарного месяца</t>
  </si>
  <si>
    <t>Количество произведенных и размещенных интернет-баннеров</t>
  </si>
  <si>
    <t>Объем произведенных и распространенных тематических телевизионных программ в эфире регионального телеканала «Общественное телевидение Приморья» на территории Приморского края</t>
  </si>
  <si>
    <t>ч.</t>
  </si>
  <si>
    <t>Фактическое производство и распространение</t>
  </si>
  <si>
    <t>Объем произведенных и распространенных студийных телевизионных программ в форме интервью с экспертами в эфире регионального телеканала «Общественное телевидение Приморья» на территории Приморского края</t>
  </si>
  <si>
    <t>Объем произведенных и распространенных телевизионных трансляций социально значимых мероприятий (с места события) в эфире регионального телеканала «Общественное телевидение Приморья» на территории Приморского края</t>
  </si>
  <si>
    <t>Объем опубликованной официальной информации органов государственной власти Приморского края, законов и иных правовых актов Приморского края на «Официальном интернет-портале правовой информации» (www.pravo.gov.ru)</t>
  </si>
  <si>
    <t>Фактическое размещение</t>
  </si>
  <si>
    <t>Количество принятых нормативных правовых актов, которые необходимо размещать на «Официальном интернет-портале правовой информации» (www.pravo.gov.ru) согласно постановлению Губернатора Приморского края от 15 августа 2014 года № 53-пг «Об обеспечении официального опубликования законов Приморского края, правовых актов Губернатора Приморского края, Администрации Приморского края, органов исполнительной власти Приморского края»</t>
  </si>
  <si>
    <t>Объем опубликованной официальной информации органов государственной власти Приморского края, законов и иных правовых актов Приморского края в газете «Приморская газета: официальное издание органов государственной власти Приморского края»</t>
  </si>
  <si>
    <t>печатная страница</t>
  </si>
  <si>
    <t>Фактический объем</t>
  </si>
  <si>
    <t>Количество официальной информации, которую необходимо размещать в газете «Приморская газета: официальное издание органов государственной власти Приморского края» согласно постановлению Губернатора Приморского края от 15 августа 2014 года № 53-пг «Об обеспечении официального опубликования законов Приморского края, правовых актов Губернатора Приморского края, Администрации Приморского края, органов исполнительной власти Приморского края»</t>
  </si>
  <si>
    <t>Объем произведенных и распространенных информационных материалов в газете «Приморская газета: официальное издание органов государственной власти Приморского края»</t>
  </si>
  <si>
    <t>лист печатный</t>
  </si>
  <si>
    <t>Фактический результат</t>
  </si>
  <si>
    <t>Осуществление мониторинга мест установки и эксплуатации рекламных конструкций и средств размещения информации на территории Владивостокского городского округа, Артемовского городского округа, Шкотовского муниципального района и Надеждинского муниципального района на предмет выявления нарушений действующего законодательства о рекламе</t>
  </si>
  <si>
    <t>Фактическое количество проведенного мониторинга мест установки и эксплуатации рекламных конструкций и средств размещения информации</t>
  </si>
  <si>
    <t>экспертная оценка с учетом данных предоставленных Ростелеком, провайдеров городского Интернета (Альянс, Подряд, Владлинк и т.д)</t>
  </si>
  <si>
    <t>Расчитывается по 100 предприятиям в соответствии с методикой расчета индекса производительности труда, с учетом показателя прироста высокопроизводительных рабочих мест отраслей связи и информатизации</t>
  </si>
  <si>
    <t xml:space="preserve"> "Информационное  общество" на 2013-2020 годы"</t>
  </si>
  <si>
    <t>за 2016 год</t>
  </si>
  <si>
    <t>Государственная программа Приморского края "Информационное общество" на 2013-2020 годы"</t>
  </si>
  <si>
    <t>ОТЧЕТ</t>
  </si>
  <si>
    <t>Доля органов исполнительной власти, подключенных к региональной системе электронного межведомственного взаимодействия</t>
  </si>
  <si>
    <t>Доля граждан, имеющих доступ к получению государственных и муниципальных услуг по принципу «одного окна» по месту пребывания, в том числе в многофункциональных центрах предоставления государственных услуг</t>
  </si>
  <si>
    <t>Количество личных кабинетов, зарегистрированных на интерактивном портале департамента труда и социального развития Приморского края</t>
  </si>
  <si>
    <t>Доля информационных систем Приморского края, техническое обслуживание которых осуществляется краевым государственным бюджетным учреждением «ИТЦ Приморского края»</t>
  </si>
  <si>
    <t>Концепция региональной информатизации Приморского края и дорожная карта реализации концепции</t>
  </si>
  <si>
    <t>ед.</t>
  </si>
  <si>
    <t>Подпрограмма № 5 Использование результатов космической деятельности и современных геоинформационных технологий в интересах социально-экономического развития Приморского края</t>
  </si>
  <si>
    <t>Подпрограмма № 6. 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</t>
  </si>
  <si>
    <t>Доля территории края, покрытой актуальными космическими снимками, в том числе высокого и сверхвысокого разрешения</t>
  </si>
  <si>
    <t>Количество отраслевых подсистем информационной системы геопространственного обеспечения устойчивого управления Приморского края "Инфраструктура пространственных данных Приморского края"</t>
  </si>
  <si>
    <t>Количество внедренных целевых систем мониторинга ключевыми отраслями экономики с использованием результатов космической деятельности</t>
  </si>
  <si>
    <t xml:space="preserve"> - </t>
  </si>
  <si>
    <t>По итогам 2016 года все 54 органа государственной власти Приморского края имеют электронную картотеку входящих и исходящих документов</t>
  </si>
  <si>
    <t>Сведения о колличестве подключенных к Региональой  системе электронного документоброта организаций формируются программными средствами системы</t>
  </si>
  <si>
    <t>Региональная система электронного документоброта внедрена в постоянную эксплуатцию 1.04.2016. 
За прошедший период к ресурсам системы подключены 42 органа исполнительной власти Приморского края, что составлет 100%</t>
  </si>
  <si>
    <t>Количество квадратных километров полученных снимков, деленное на общую площадь территории Приморского края 170 000 кв.км</t>
  </si>
  <si>
    <t>Расчет будет произведен Росстатом в соответствии с "Методикой расчета показателя по доле граждан, имеющих простую электронную подпись и зарегистрированных в ЕСИА", одобренной подкомиссией по использованию информационных технологий при представлении государственных и муниципальных услуг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(протокол от 25.07.2016 № 275 пр) .</t>
  </si>
  <si>
    <t>Достигнутое значение показателя превысило прогнозируемое на 9 % в связи с функционирование 37 многофункциональных центров предоставления государственных и муниципальных услуг (далее – МФЦ) и 76 территориально обособленных структурных подразделений (офисов) МФЦ,  повысилась доступность услуг для население и, соответственно, возросла удовлетворенность граждан.</t>
  </si>
  <si>
    <t>Расчет производится в соответствии с Методикой проведения мониторинга значений показателя «доля граждан, имеющих доступ к получению государственных и муниципальных услуг по принципу "одного окна" по месту пребывания, в том числе в многофункциональных центрах предоставления государственных услуг», утвержденной протоколом заседания Правительственной комиссии по проведению административной реформы от 30 октября 2012 г. № 135 (с изменениями от 13.11.2013)</t>
  </si>
  <si>
    <t>Указанное значение достигнуто по состоянию на 1 сентября 2016 года.
Данные о достигнутом в 4-м квартале 2016 года значении показателя  должен  представить Росстат в марте 2017 года по результатам обследования, проведенного в ноябре 2016 года.</t>
  </si>
  <si>
    <t>К=Nr/Np, где K - коэффициент востребованности, Nr - количество пресс-релизов (в 2016 году - 5305 шт.); количество публикаций средств массовой информации (далее - СМИ)  на основе пресс-релизов (в 2016 году - 61464 шт.)</t>
  </si>
  <si>
    <t>нет данных</t>
  </si>
  <si>
    <t xml:space="preserve">В 2016 году ИЦ «Медиалогия» не вело счет  индекса цитируемости для сайта primorsky.ru </t>
  </si>
  <si>
    <t>Исполнителями государственных контрактов оказаны услуги в соответствии с условиями заключенных государственных контрактов</t>
  </si>
  <si>
    <t>Исполнителями государственных контрактов оказаны услуги в соответствии с условиями заключенных государственных контрактов; увеличение информационных поводов</t>
  </si>
  <si>
    <t>Исполнителями государственных контрактов оказаны услуги в соответствии с условиями заключенных государственных контрактов (216 выходов). Информация, размещенная на телеканалах, осуществляющих вещание в Приморском крае, в рамках государственной программы Приморского края "Информационное общество" на 2013-2020 годы дублировалась в эфире Радио России и "Вести ФМ" (60 сюжетов х 2= 120).</t>
  </si>
  <si>
    <t>Количество подготовленных и проведенных мероприятий (форумов, саммитов, конференций, встреч и т.п.), направленных на реализацию задач государственной программы</t>
  </si>
  <si>
    <t>Проведен МедиаСаммит, пресс-конференции, онлайн-конференции, семинары для журналистов</t>
  </si>
  <si>
    <t>Исполнителями государственных контрактов оказаны услуги в соответствии с условиями заключенных государственных контрактов, увеличение информационных поводов</t>
  </si>
  <si>
    <t>Уменьшение  показателя  от запланированного в связи прераспределением эфирного времени и увеличением объема произведенных и распространенных студийных программ в эфире телеканала и увеличением объема телевизионных трансляций социально значимых мероприятий с места события в эфире телеканала</t>
  </si>
  <si>
    <t>Объем произведенных и распространенных новостных телевизионных программ в эфире регионального телеканала «Общественное телевидение Приморья» на территории Приморского края</t>
  </si>
  <si>
    <t>Обеспечение доступности печатного издания “Приморская газета: официальное издание органов государственной власти Приморского края” на территории Приморского края</t>
  </si>
  <si>
    <t>В связи со снижением тиража издания "Приморская газета: официальное издание органов государственной власти Приморского края" в период июнь-сентябрь 2016 года</t>
  </si>
  <si>
    <t>Количество субсидируемых проектов по производству и распространению социально значимой продукции средств массовой информации, печатной продукции, по организации мероприятий</t>
  </si>
  <si>
    <t>Фактическое количество проектов</t>
  </si>
  <si>
    <t>Фактическое количество проектов, прошедших   конкурсный отбор</t>
  </si>
  <si>
    <t xml:space="preserve">Увеличение в результате незапланированных выездов в связи с поступлением многочисленных жалоб граждан и обращений управляющих организаций, правлений товариществ собственников жилья, жилищно-строительных кооперативов на незаконность размещения рекламных конструкций и их неудовлетворительное техническое состояние, а также писем из администрации города Владивостока, прокуратуры Приморского края, Управления Федеральной антимонопольной службы по Приморскому краю, с приложением обращений граждан о проверке законности размещения рекламных конструкций, проверка исполнения выданных департаментом информационной политики Приморского края предписаний о демонтаже рекламных конструкций </t>
  </si>
  <si>
    <t>Перевод в электронный вид государственных 
и муниципальных услуг   влияет на привлекательность  интернет-ресурсов, соответственно  большее количество 
домохозяйств  подключается к интернет</t>
  </si>
  <si>
    <t>Уровень удовлетворенности граждан Российской Федерации (далее - граждане) качеством предоставления государственных и муниципальных услуг к 2018 году - не менее 90 процентов</t>
  </si>
  <si>
    <t>Достигнутое значение показателя превысило прогнозируемое на 7,47 % в связи с функционирование 37 многофункциональных центров предоставления государственных и муниципальных услуг (далее – МФЦ) и 76 территориально обособленных структурных подразделений (офисов) МФЦ,  повысилась доступность услуг для население и, соответственно, возросла удовлетворенность граждан.</t>
  </si>
  <si>
    <t>В связи с расторжение государственного контракта на разработку концепции региональной информатизации Приморского края и дорожная карта реализации концепции, концепция не азработана</t>
  </si>
  <si>
    <t>Расчёт произведён по фактически выданным и действительным на отчётную дату униврсальным эл.картам по отношению к численности населения края</t>
  </si>
  <si>
    <t>По итогам 2016 года все органы государственной власти Приморского края имеют электронную картотеку входящих и исходящих документов</t>
  </si>
  <si>
    <t>Факт выполнения работ по разработке концепции региональной информатизации Приморского края и дорожной карты реализации концепции</t>
  </si>
  <si>
    <t>Расчёт производится в соответствии с фактическим обслуживанием государственных информационных систем Приморского края КГБУ "ИТЦ Приморского края. В настоящие время в ОИВ ПК внедрено и эксплуатируются 56 ИС из них 44 ИС находятся в администрировании,  обслуживании, техническом сопровождение в КГБУ "ИТЦ ПК"</t>
  </si>
  <si>
    <t>Количество учетных записей получателей электронных услуг, зарегистрированных  на интерактивном портале департамента труда и социального развития Приморского края</t>
  </si>
  <si>
    <t>перевод в электронный вид государственных 
 услуг   влияет на привлекательность  интернет-ресурсов, соответственно  большее количество граждан используют интернет-ресурсы органа исполнительной власти.</t>
  </si>
  <si>
    <t>Данные РТРС (Российская теле-радио сеть)</t>
  </si>
  <si>
    <t>все органы муниципальной и региональной власти подключены к сетьи интернет по высокоскоростным волоконно-оптическим каналам связи</t>
  </si>
  <si>
    <t>увеличение показателя за счет прироста пользователей мобильного интернета</t>
  </si>
  <si>
    <t>Фактическое количество используемых отраслевых подсистем информационной системы геопространственного обеспечения устойчивого управления Приморского края "Инфраструктура пространственных данных Приморского края"</t>
  </si>
  <si>
    <t>Фактическое количество внедренных целевых систем мониторинга ключевыми отраслями экономики с использованием результатов космической деятельности</t>
  </si>
  <si>
    <t xml:space="preserve"> СДП</t>
  </si>
  <si>
    <t xml:space="preserve">Указанное значение достигнуто в 4-м квартале 2016 года по результатам обследования, проведенного в ноябре 2016 года.
Результаты выложены на сайте Росстата http://www.gks.ru/free_doc/new_site/business/it/fed_nabl-croc/index.html  </t>
  </si>
  <si>
    <t>Достигнутое значение показателя превысило прогнозируемое на 9 % в связи с функционированием 37 многофункциональных центров предоставления государственных и муниципальных услуг (далее – МФЦ) и 76 территориально обособленных структурных подразделений (офисов) МФЦ,  повысилась доступность услуг для население и, соответственно, возросла удовлетворенность граждан.</t>
  </si>
  <si>
    <t>Расчет произведен Росстатом в соответствии с "Доля граждан, использующих механизм получения государственных и муниципальных услуг в электронной форме", утверждённой приказом от 07.09.2016 № 486 (прилагается)</t>
  </si>
  <si>
    <t>Расчет производится в соответствии с Методикой мониторинга показателя «Уровень удовлетворенности граждан Российской Федерации качеством предоставления государственных и муниципальных услуг», утвержденной приказом департамента внутренней политики Приморского края от 18 октября 2013 года № 3396 (прилагается)</t>
  </si>
  <si>
    <t>Расчет производится в соответствии с Методикой расчета показателя
 «Сокращение времени ожидания в очереди при обращении заявителя в орган государственной власти Российской Федерации 
 (орган местного самоуправления) для получения государственных (муниципальных) услуг к 2014 году – до 15 минут», утвержденной приказом департамента внутренней политики Приморского края от 14 октября 2013 года № 3395 (прилагается)</t>
  </si>
  <si>
    <t>Действия по приему заявлений, выдаче УЭК на территории Приморского края прекращены с 01.01.2017.  в связи с принятием ЗАКОНА ПРИМОРСКОГО КРАЯ "О ПРИЗНАНИИ УТРАТИВШИМИ СИЛУ ОТДЕЛЬНЫХ ЗАКОНОДАТЕЛЬНЫХ АКТОВ ПРИМОРСКОГО КРАЯ В СФЕРЕ ОРГАНИЗАЦИИ ДЕЯТЕЛЬНОСТИ ПО ВЫПУСКУ, ВЫДАЧЕ И ОБСЛУЖИВАНИЮ УНИВЕРСАЛЬНЫХ ЭЛЕКТРОННЫХ КАРТ В ПРИМОРСКОМ КРАЕ" от 2 марта 2017 года N 94-КЗ</t>
  </si>
  <si>
    <t>Расчёт произведён по фактически выданным и действительным на отчётную дату униврсальным эл.картам по отношению к численности населения края: Фактически выданные эл.карты/численность населения Приморского края=6845/1929008)*100 = 0,355.</t>
  </si>
  <si>
    <t>Количество квадратных километров полученных снимков, деленное на общую площадь территории Приморского края - 170 000 кв.км</t>
  </si>
  <si>
    <t>Разработанная концепция региональной информатизации Приморского края и дорожная карта реализации концепции</t>
  </si>
  <si>
    <t>Расчёт производится в соответствии с фактическим обслуживанием государственных информационных систем Приморского края КГБУ "ИТЦ Приморского края. В настоящие время в ОИВ ПК внедрено и эксплуатируются 56 ИС из них 44 ИС находятся в администрировании,  обслуживании, техническом сопровождение в КГБУ "ИТЦ ПК": количество систем, обслуживаемых КГБУ "ИТЦ Приморского края" / Количество всех внедрённых и эксплуатируемых систем ОИВ ПК</t>
  </si>
  <si>
    <t>Расчет производится в соответствии с Методикой проведения мониторинга значений показателя «доля граждан, имеющих доступ к получению государственных и муниципальных услуг по принципу "одного окна" по месту пребывания, в том числе в многофункциональных центрах предоставления государственных услуг», утвержденной протоколом заседания Правительственной комиссии по проведению административной реформы от 30 октября 2012 г. № 135 (с изменениями от 13.11.2013) (прилагается).</t>
  </si>
  <si>
    <t>все органы муниципальной и региональной власти подключены к сети интернет по высокоскоростным волоконно-оптическим каналам связи</t>
  </si>
  <si>
    <t>Отношение органов власти, имеющих доступ в сеть Интернет со скоростью не менее 2 Мбит/с, к общему числу органов власти регионального и местного уровней</t>
  </si>
  <si>
    <t>Отношение органов исполнительной власти, подключенных к региональной системе электронного межведомственного взаимодействия, к общему числу органов государственной власти Приморского края</t>
  </si>
  <si>
    <t>Отношение органов государственной власти, использующих систему электронного документооборота, к общему числу органов государственной власти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</si>
</sst>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11" fillId="0" borderId="0"/>
  </cellStyleXfs>
  <cellXfs count="101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</xf>
    <xf numFmtId="0" fontId="0" fillId="2" borderId="0" xfId="0" applyFill="1"/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2" fontId="4" fillId="2" borderId="1" xfId="0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vertical="top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top"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wrapText="1"/>
    </xf>
    <xf numFmtId="0" fontId="2" fillId="2" borderId="5" xfId="0" applyFont="1" applyFill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164" fontId="6" fillId="2" borderId="1" xfId="0" applyNumberFormat="1" applyFont="1" applyFill="1" applyBorder="1" applyAlignment="1" applyProtection="1">
      <alignment horizontal="left" vertical="top" wrapText="1"/>
    </xf>
    <xf numFmtId="164" fontId="6" fillId="2" borderId="1" xfId="0" applyNumberFormat="1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1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2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14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0" xfId="0" applyFont="1" applyFill="1" applyAlignment="1" applyProtection="1">
      <alignment wrapText="1"/>
    </xf>
    <xf numFmtId="0" fontId="7" fillId="2" borderId="0" xfId="0" applyFont="1" applyFill="1" applyAlignment="1" applyProtection="1">
      <alignment vertical="center" wrapText="1"/>
    </xf>
    <xf numFmtId="0" fontId="7" fillId="2" borderId="0" xfId="0" applyFont="1" applyFill="1" applyAlignment="1" applyProtection="1">
      <alignment vertical="top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2" xfId="0" applyFont="1" applyFill="1" applyBorder="1" applyAlignment="1" applyProtection="1">
      <alignment vertical="center" wrapText="1"/>
    </xf>
    <xf numFmtId="0" fontId="6" fillId="2" borderId="10" xfId="0" applyFont="1" applyFill="1" applyBorder="1" applyAlignment="1" applyProtection="1">
      <alignment vertical="center" wrapText="1"/>
    </xf>
    <xf numFmtId="0" fontId="6" fillId="2" borderId="11" xfId="0" applyFont="1" applyFill="1" applyBorder="1" applyAlignment="1" applyProtection="1">
      <alignment vertical="center" wrapText="1"/>
    </xf>
    <xf numFmtId="0" fontId="6" fillId="2" borderId="12" xfId="0" applyFont="1" applyFill="1" applyBorder="1" applyAlignment="1" applyProtection="1">
      <alignment vertical="center" wrapText="1"/>
    </xf>
    <xf numFmtId="0" fontId="7" fillId="2" borderId="8" xfId="0" applyFont="1" applyFill="1" applyBorder="1" applyAlignment="1" applyProtection="1">
      <alignment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7" fillId="2" borderId="9" xfId="0" applyNumberFormat="1" applyFont="1" applyFill="1" applyBorder="1" applyAlignment="1" applyProtection="1">
      <alignment vertical="center" wrapText="1"/>
    </xf>
    <xf numFmtId="2" fontId="0" fillId="2" borderId="0" xfId="0" applyNumberFormat="1" applyFill="1" applyAlignment="1">
      <alignment horizontal="center" vertical="center" wrapText="1"/>
    </xf>
    <xf numFmtId="2" fontId="0" fillId="2" borderId="0" xfId="0" applyNumberFormat="1" applyFill="1" applyAlignment="1">
      <alignment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</xf>
    <xf numFmtId="164" fontId="4" fillId="3" borderId="1" xfId="0" applyNumberFormat="1" applyFont="1" applyFill="1" applyBorder="1" applyAlignment="1" applyProtection="1">
      <alignment horizontal="left" vertical="top" wrapText="1"/>
    </xf>
    <xf numFmtId="164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15" fillId="2" borderId="0" xfId="0" applyFont="1" applyFill="1"/>
    <xf numFmtId="0" fontId="6" fillId="2" borderId="0" xfId="0" applyFont="1" applyFill="1" applyAlignment="1" applyProtection="1">
      <alignment horizontal="right"/>
    </xf>
    <xf numFmtId="0" fontId="7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 vertical="top"/>
    </xf>
    <xf numFmtId="0" fontId="7" fillId="2" borderId="0" xfId="0" applyFont="1" applyFill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topLeftCell="A4" zoomScaleNormal="100" zoomScaleSheetLayoutView="80" workbookViewId="0">
      <selection activeCell="G16" sqref="G16"/>
    </sheetView>
  </sheetViews>
  <sheetFormatPr defaultRowHeight="15" x14ac:dyDescent="0.25"/>
  <cols>
    <col min="1" max="1" width="4.140625" style="10" customWidth="1"/>
    <col min="2" max="2" width="36.42578125" style="2" customWidth="1"/>
    <col min="3" max="3" width="10.5703125" style="2" customWidth="1"/>
    <col min="4" max="4" width="17.5703125" style="2" customWidth="1"/>
    <col min="5" max="5" width="8.5703125" style="2" customWidth="1"/>
    <col min="6" max="6" width="17.140625" style="2" customWidth="1"/>
    <col min="7" max="7" width="64.42578125" style="2" customWidth="1"/>
    <col min="8" max="8" width="64.42578125" style="11" customWidth="1"/>
    <col min="9" max="9" width="9.140625" style="84"/>
    <col min="10" max="16384" width="9.140625" style="2"/>
  </cols>
  <sheetData>
    <row r="1" spans="1:9" ht="15.75" x14ac:dyDescent="0.25">
      <c r="A1" s="85" t="s">
        <v>11</v>
      </c>
      <c r="B1" s="85"/>
      <c r="C1" s="85"/>
      <c r="D1" s="85"/>
      <c r="E1" s="85"/>
      <c r="F1" s="85"/>
      <c r="G1" s="85"/>
      <c r="H1" s="85"/>
    </row>
    <row r="2" spans="1:9" ht="15.75" x14ac:dyDescent="0.25">
      <c r="A2" s="3"/>
      <c r="B2" s="4"/>
      <c r="C2" s="4"/>
      <c r="D2" s="4"/>
      <c r="E2" s="4"/>
      <c r="F2" s="4"/>
      <c r="G2" s="4"/>
      <c r="H2" s="5"/>
    </row>
    <row r="3" spans="1:9" ht="15.75" x14ac:dyDescent="0.25">
      <c r="A3" s="86" t="s">
        <v>78</v>
      </c>
      <c r="B3" s="86"/>
      <c r="C3" s="86"/>
      <c r="D3" s="86"/>
      <c r="E3" s="86"/>
      <c r="F3" s="86"/>
      <c r="G3" s="86"/>
      <c r="H3" s="86"/>
    </row>
    <row r="4" spans="1:9" ht="15.75" x14ac:dyDescent="0.25">
      <c r="A4" s="87" t="s">
        <v>10</v>
      </c>
      <c r="B4" s="87"/>
      <c r="C4" s="87"/>
      <c r="D4" s="87"/>
      <c r="E4" s="87"/>
      <c r="F4" s="87"/>
      <c r="G4" s="87"/>
      <c r="H4" s="87"/>
    </row>
    <row r="5" spans="1:9" ht="15.75" x14ac:dyDescent="0.25">
      <c r="A5" s="88" t="s">
        <v>75</v>
      </c>
      <c r="B5" s="88"/>
      <c r="C5" s="88"/>
      <c r="D5" s="88"/>
      <c r="E5" s="88"/>
      <c r="F5" s="88"/>
      <c r="G5" s="88"/>
      <c r="H5" s="88"/>
    </row>
    <row r="6" spans="1:9" ht="15.75" x14ac:dyDescent="0.25">
      <c r="A6" s="88" t="s">
        <v>76</v>
      </c>
      <c r="B6" s="88"/>
      <c r="C6" s="88"/>
      <c r="D6" s="88"/>
      <c r="E6" s="88"/>
      <c r="F6" s="88"/>
      <c r="G6" s="88"/>
      <c r="H6" s="88"/>
    </row>
    <row r="7" spans="1:9" x14ac:dyDescent="0.25">
      <c r="A7" s="13"/>
      <c r="B7" s="13"/>
      <c r="C7" s="13"/>
      <c r="D7" s="13"/>
      <c r="E7" s="13"/>
      <c r="F7" s="13"/>
      <c r="G7" s="13"/>
      <c r="H7" s="13"/>
    </row>
    <row r="8" spans="1:9" ht="21.75" customHeight="1" x14ac:dyDescent="0.25">
      <c r="A8" s="94" t="s">
        <v>3</v>
      </c>
      <c r="B8" s="94" t="s">
        <v>4</v>
      </c>
      <c r="C8" s="94" t="s">
        <v>2</v>
      </c>
      <c r="D8" s="94" t="s">
        <v>6</v>
      </c>
      <c r="E8" s="94"/>
      <c r="F8" s="94"/>
      <c r="G8" s="89" t="s">
        <v>8</v>
      </c>
      <c r="H8" s="89" t="s">
        <v>9</v>
      </c>
    </row>
    <row r="9" spans="1:9" ht="28.5" customHeight="1" x14ac:dyDescent="0.25">
      <c r="A9" s="94"/>
      <c r="B9" s="94"/>
      <c r="C9" s="94"/>
      <c r="D9" s="94"/>
      <c r="E9" s="94"/>
      <c r="F9" s="94"/>
      <c r="G9" s="90"/>
      <c r="H9" s="90"/>
    </row>
    <row r="10" spans="1:9" ht="20.25" customHeight="1" x14ac:dyDescent="0.25">
      <c r="A10" s="94"/>
      <c r="B10" s="94"/>
      <c r="C10" s="94"/>
      <c r="D10" s="92" t="s">
        <v>5</v>
      </c>
      <c r="E10" s="92" t="s">
        <v>7</v>
      </c>
      <c r="F10" s="92"/>
      <c r="G10" s="90"/>
      <c r="H10" s="90"/>
    </row>
    <row r="11" spans="1:9" ht="19.5" customHeight="1" x14ac:dyDescent="0.25">
      <c r="A11" s="94"/>
      <c r="B11" s="94"/>
      <c r="C11" s="94"/>
      <c r="D11" s="92"/>
      <c r="E11" s="76" t="s">
        <v>0</v>
      </c>
      <c r="F11" s="76" t="s">
        <v>1</v>
      </c>
      <c r="G11" s="91"/>
      <c r="H11" s="91"/>
    </row>
    <row r="12" spans="1:9" x14ac:dyDescent="0.25">
      <c r="A12" s="77">
        <v>1</v>
      </c>
      <c r="B12" s="77">
        <v>2</v>
      </c>
      <c r="C12" s="77">
        <v>3</v>
      </c>
      <c r="D12" s="77">
        <v>4</v>
      </c>
      <c r="E12" s="77">
        <v>5</v>
      </c>
      <c r="F12" s="77">
        <v>6</v>
      </c>
      <c r="G12" s="77">
        <v>7</v>
      </c>
      <c r="H12" s="77">
        <v>8</v>
      </c>
    </row>
    <row r="13" spans="1:9" ht="21" customHeight="1" x14ac:dyDescent="0.25">
      <c r="A13" s="93" t="s">
        <v>77</v>
      </c>
      <c r="B13" s="93"/>
      <c r="C13" s="93"/>
      <c r="D13" s="93"/>
      <c r="E13" s="93"/>
      <c r="F13" s="93"/>
      <c r="G13" s="93"/>
      <c r="H13" s="93"/>
    </row>
    <row r="14" spans="1:9" ht="84" customHeight="1" x14ac:dyDescent="0.25">
      <c r="A14" s="1">
        <v>1</v>
      </c>
      <c r="B14" s="14" t="s">
        <v>14</v>
      </c>
      <c r="C14" s="1" t="s">
        <v>13</v>
      </c>
      <c r="D14" s="1">
        <v>56</v>
      </c>
      <c r="E14" s="1">
        <v>60</v>
      </c>
      <c r="F14" s="1">
        <v>60</v>
      </c>
      <c r="G14" s="80" t="s">
        <v>25</v>
      </c>
      <c r="H14" s="26" t="s">
        <v>116</v>
      </c>
      <c r="I14" s="84">
        <f>F14/E14*100</f>
        <v>100</v>
      </c>
    </row>
    <row r="15" spans="1:9" ht="60" customHeight="1" x14ac:dyDescent="0.25">
      <c r="A15" s="1">
        <v>2</v>
      </c>
      <c r="B15" s="14" t="s">
        <v>15</v>
      </c>
      <c r="C15" s="1" t="s">
        <v>13</v>
      </c>
      <c r="D15" s="1">
        <v>61.79</v>
      </c>
      <c r="E15" s="1">
        <v>57</v>
      </c>
      <c r="F15" s="1">
        <v>62</v>
      </c>
      <c r="G15" s="81" t="s">
        <v>26</v>
      </c>
      <c r="H15" s="23"/>
      <c r="I15" s="84">
        <f>F15/E15*100</f>
        <v>108.77192982456141</v>
      </c>
    </row>
    <row r="16" spans="1:9" ht="112.5" customHeight="1" x14ac:dyDescent="0.25">
      <c r="A16" s="1">
        <v>3</v>
      </c>
      <c r="B16" s="14" t="s">
        <v>18</v>
      </c>
      <c r="C16" s="1" t="s">
        <v>13</v>
      </c>
      <c r="D16" s="1">
        <v>53</v>
      </c>
      <c r="E16" s="27">
        <v>55</v>
      </c>
      <c r="F16" s="28">
        <v>59.8</v>
      </c>
      <c r="G16" s="14" t="s">
        <v>134</v>
      </c>
      <c r="H16" s="29" t="s">
        <v>132</v>
      </c>
      <c r="I16" s="84">
        <f t="shared" ref="I16:I60" si="0">F16/E16*100</f>
        <v>108.72727272727272</v>
      </c>
    </row>
    <row r="17" spans="1:9" ht="42.75" customHeight="1" x14ac:dyDescent="0.25">
      <c r="A17" s="1">
        <v>4</v>
      </c>
      <c r="B17" s="98" t="s">
        <v>20</v>
      </c>
      <c r="C17" s="99" t="s">
        <v>13</v>
      </c>
      <c r="D17" s="99">
        <v>99</v>
      </c>
      <c r="E17" s="99">
        <v>100</v>
      </c>
      <c r="F17" s="99">
        <v>98.67</v>
      </c>
      <c r="G17" s="100" t="s">
        <v>126</v>
      </c>
      <c r="H17" s="23"/>
      <c r="I17" s="84">
        <f t="shared" si="0"/>
        <v>98.67</v>
      </c>
    </row>
    <row r="18" spans="1:9" ht="52.5" customHeight="1" x14ac:dyDescent="0.25">
      <c r="A18" s="1">
        <v>5</v>
      </c>
      <c r="B18" s="14" t="s">
        <v>21</v>
      </c>
      <c r="C18" s="1" t="s">
        <v>13</v>
      </c>
      <c r="D18" s="1">
        <v>106.6</v>
      </c>
      <c r="E18" s="1">
        <v>106.5</v>
      </c>
      <c r="F18" s="1">
        <v>108.5</v>
      </c>
      <c r="G18" s="79" t="s">
        <v>74</v>
      </c>
      <c r="H18" s="23"/>
      <c r="I18" s="84">
        <f t="shared" si="0"/>
        <v>101.87793427230048</v>
      </c>
    </row>
    <row r="19" spans="1:9" ht="77.25" customHeight="1" x14ac:dyDescent="0.25">
      <c r="A19" s="1">
        <v>6</v>
      </c>
      <c r="B19" s="14" t="s">
        <v>22</v>
      </c>
      <c r="C19" s="1" t="s">
        <v>13</v>
      </c>
      <c r="D19" s="1">
        <v>13.9</v>
      </c>
      <c r="E19" s="1">
        <v>14.7</v>
      </c>
      <c r="F19" s="1">
        <v>-3.2</v>
      </c>
      <c r="G19" s="79" t="s">
        <v>29</v>
      </c>
      <c r="H19" s="30" t="s">
        <v>30</v>
      </c>
      <c r="I19" s="84">
        <f>F19/E19*100</f>
        <v>-21.7687074829932</v>
      </c>
    </row>
    <row r="20" spans="1:9" ht="172.5" customHeight="1" x14ac:dyDescent="0.25">
      <c r="A20" s="1">
        <v>7</v>
      </c>
      <c r="B20" s="14" t="s">
        <v>117</v>
      </c>
      <c r="C20" s="1" t="s">
        <v>13</v>
      </c>
      <c r="D20" s="1">
        <v>90</v>
      </c>
      <c r="E20" s="1">
        <v>85</v>
      </c>
      <c r="F20" s="31">
        <v>94</v>
      </c>
      <c r="G20" s="14" t="s">
        <v>135</v>
      </c>
      <c r="H20" s="30" t="s">
        <v>133</v>
      </c>
      <c r="I20" s="84">
        <f t="shared" si="0"/>
        <v>110.58823529411765</v>
      </c>
    </row>
    <row r="21" spans="1:9" ht="99" customHeight="1" x14ac:dyDescent="0.25">
      <c r="A21" s="1">
        <v>8</v>
      </c>
      <c r="B21" s="14" t="s">
        <v>34</v>
      </c>
      <c r="C21" s="1" t="s">
        <v>35</v>
      </c>
      <c r="D21" s="1">
        <v>15</v>
      </c>
      <c r="E21" s="1">
        <v>15</v>
      </c>
      <c r="F21" s="1">
        <v>15</v>
      </c>
      <c r="G21" s="14" t="s">
        <v>136</v>
      </c>
      <c r="H21" s="30"/>
      <c r="I21" s="84">
        <f t="shared" si="0"/>
        <v>100</v>
      </c>
    </row>
    <row r="22" spans="1:9" ht="61.5" customHeight="1" x14ac:dyDescent="0.25">
      <c r="A22" s="1">
        <v>9</v>
      </c>
      <c r="B22" s="14" t="s">
        <v>17</v>
      </c>
      <c r="C22" s="1" t="s">
        <v>13</v>
      </c>
      <c r="D22" s="32">
        <v>100</v>
      </c>
      <c r="E22" s="1">
        <v>92</v>
      </c>
      <c r="F22" s="1">
        <v>100</v>
      </c>
      <c r="G22" s="78" t="s">
        <v>144</v>
      </c>
      <c r="H22" s="25" t="s">
        <v>143</v>
      </c>
      <c r="I22" s="84">
        <f t="shared" si="0"/>
        <v>108.69565217391303</v>
      </c>
    </row>
    <row r="23" spans="1:9" ht="81.75" customHeight="1" x14ac:dyDescent="0.25">
      <c r="A23" s="1">
        <v>10</v>
      </c>
      <c r="B23" s="14" t="s">
        <v>19</v>
      </c>
      <c r="C23" s="1" t="s">
        <v>13</v>
      </c>
      <c r="D23" s="1">
        <v>100</v>
      </c>
      <c r="E23" s="1">
        <v>65</v>
      </c>
      <c r="F23" s="1">
        <v>100</v>
      </c>
      <c r="G23" s="14" t="s">
        <v>146</v>
      </c>
      <c r="H23" s="25" t="s">
        <v>121</v>
      </c>
      <c r="I23" s="84">
        <f t="shared" si="0"/>
        <v>153.84615384615387</v>
      </c>
    </row>
    <row r="24" spans="1:9" ht="66" customHeight="1" x14ac:dyDescent="0.25">
      <c r="A24" s="1">
        <v>11</v>
      </c>
      <c r="B24" s="14" t="s">
        <v>79</v>
      </c>
      <c r="C24" s="1" t="s">
        <v>13</v>
      </c>
      <c r="D24" s="32">
        <v>100</v>
      </c>
      <c r="E24" s="1">
        <v>100</v>
      </c>
      <c r="F24" s="1">
        <v>100</v>
      </c>
      <c r="G24" s="14" t="s">
        <v>145</v>
      </c>
      <c r="H24" s="14" t="s">
        <v>93</v>
      </c>
      <c r="I24" s="84">
        <f t="shared" si="0"/>
        <v>100</v>
      </c>
    </row>
    <row r="25" spans="1:9" ht="17.25" customHeight="1" x14ac:dyDescent="0.25">
      <c r="A25" s="93" t="s">
        <v>31</v>
      </c>
      <c r="B25" s="93"/>
      <c r="C25" s="93"/>
      <c r="D25" s="93"/>
      <c r="E25" s="93"/>
      <c r="F25" s="93"/>
      <c r="G25" s="93"/>
      <c r="H25" s="93"/>
    </row>
    <row r="26" spans="1:9" ht="39.75" customHeight="1" x14ac:dyDescent="0.25">
      <c r="A26" s="1">
        <v>1</v>
      </c>
      <c r="B26" s="14" t="s">
        <v>16</v>
      </c>
      <c r="C26" s="1" t="s">
        <v>23</v>
      </c>
      <c r="D26" s="1">
        <v>0.17</v>
      </c>
      <c r="E26" s="1">
        <v>0.35</v>
      </c>
      <c r="F26" s="1">
        <v>0.35</v>
      </c>
      <c r="G26" s="80" t="s">
        <v>28</v>
      </c>
      <c r="H26" s="14"/>
      <c r="I26" s="84">
        <f t="shared" si="0"/>
        <v>100</v>
      </c>
    </row>
    <row r="27" spans="1:9" ht="108.75" customHeight="1" x14ac:dyDescent="0.25">
      <c r="A27" s="1">
        <v>2</v>
      </c>
      <c r="B27" s="14" t="s">
        <v>80</v>
      </c>
      <c r="C27" s="1" t="s">
        <v>13</v>
      </c>
      <c r="D27" s="1">
        <v>90</v>
      </c>
      <c r="E27" s="1">
        <v>90</v>
      </c>
      <c r="F27" s="28">
        <v>97.47</v>
      </c>
      <c r="G27" s="29" t="s">
        <v>142</v>
      </c>
      <c r="H27" s="30" t="s">
        <v>118</v>
      </c>
      <c r="I27" s="84">
        <f t="shared" si="0"/>
        <v>108.3</v>
      </c>
    </row>
    <row r="28" spans="1:9" ht="102.75" customHeight="1" x14ac:dyDescent="0.25">
      <c r="A28" s="1">
        <v>3</v>
      </c>
      <c r="B28" s="14" t="s">
        <v>12</v>
      </c>
      <c r="C28" s="1" t="s">
        <v>13</v>
      </c>
      <c r="D28" s="1" t="s">
        <v>43</v>
      </c>
      <c r="E28" s="1">
        <v>0.35499999999999998</v>
      </c>
      <c r="F28" s="1">
        <v>0.35499999999999998</v>
      </c>
      <c r="G28" s="78" t="s">
        <v>138</v>
      </c>
      <c r="H28" s="14" t="s">
        <v>137</v>
      </c>
      <c r="I28" s="84">
        <f t="shared" si="0"/>
        <v>100</v>
      </c>
    </row>
    <row r="29" spans="1:9" ht="19.5" customHeight="1" x14ac:dyDescent="0.25">
      <c r="A29" s="93" t="s">
        <v>32</v>
      </c>
      <c r="B29" s="93"/>
      <c r="C29" s="93"/>
      <c r="D29" s="93"/>
      <c r="E29" s="93"/>
      <c r="F29" s="93"/>
      <c r="G29" s="93"/>
      <c r="H29" s="93"/>
    </row>
    <row r="30" spans="1:9" ht="31.5" customHeight="1" x14ac:dyDescent="0.25">
      <c r="A30" s="1">
        <v>1</v>
      </c>
      <c r="B30" s="6" t="s">
        <v>36</v>
      </c>
      <c r="C30" s="7" t="s">
        <v>13</v>
      </c>
      <c r="D30" s="18">
        <v>19.23</v>
      </c>
      <c r="E30" s="12">
        <v>20</v>
      </c>
      <c r="F30" s="12">
        <v>27</v>
      </c>
      <c r="G30" s="79" t="s">
        <v>73</v>
      </c>
      <c r="H30" s="33" t="s">
        <v>128</v>
      </c>
      <c r="I30" s="84">
        <f t="shared" si="0"/>
        <v>135</v>
      </c>
    </row>
    <row r="31" spans="1:9" x14ac:dyDescent="0.25">
      <c r="A31" s="93" t="s">
        <v>33</v>
      </c>
      <c r="B31" s="93"/>
      <c r="C31" s="93"/>
      <c r="D31" s="93"/>
      <c r="E31" s="93"/>
      <c r="F31" s="93"/>
      <c r="G31" s="93"/>
      <c r="H31" s="93"/>
    </row>
    <row r="32" spans="1:9" ht="56.25" customHeight="1" x14ac:dyDescent="0.25">
      <c r="A32" s="1">
        <v>1</v>
      </c>
      <c r="B32" s="24" t="s">
        <v>81</v>
      </c>
      <c r="C32" s="1" t="s">
        <v>23</v>
      </c>
      <c r="D32" s="8">
        <v>133</v>
      </c>
      <c r="E32" s="8">
        <v>375</v>
      </c>
      <c r="F32" s="8">
        <v>902</v>
      </c>
      <c r="G32" s="82" t="s">
        <v>124</v>
      </c>
      <c r="H32" s="9" t="s">
        <v>125</v>
      </c>
      <c r="I32" s="84">
        <f t="shared" si="0"/>
        <v>240.53333333333336</v>
      </c>
    </row>
    <row r="33" spans="1:9" ht="15" customHeight="1" x14ac:dyDescent="0.25">
      <c r="A33" s="93" t="s">
        <v>37</v>
      </c>
      <c r="B33" s="93"/>
      <c r="C33" s="93"/>
      <c r="D33" s="93"/>
      <c r="E33" s="93"/>
      <c r="F33" s="93"/>
      <c r="G33" s="93"/>
      <c r="H33" s="93"/>
    </row>
    <row r="34" spans="1:9" ht="114.75" x14ac:dyDescent="0.25">
      <c r="A34" s="1">
        <v>1</v>
      </c>
      <c r="B34" s="14" t="s">
        <v>38</v>
      </c>
      <c r="C34" s="1" t="s">
        <v>13</v>
      </c>
      <c r="D34" s="8">
        <v>100</v>
      </c>
      <c r="E34" s="8">
        <v>100</v>
      </c>
      <c r="F34" s="1">
        <v>100</v>
      </c>
      <c r="G34" s="83" t="s">
        <v>24</v>
      </c>
      <c r="H34" s="25" t="s">
        <v>91</v>
      </c>
      <c r="I34" s="84">
        <f t="shared" si="0"/>
        <v>100</v>
      </c>
    </row>
    <row r="35" spans="1:9" ht="98.25" customHeight="1" x14ac:dyDescent="0.25">
      <c r="A35" s="1">
        <v>2</v>
      </c>
      <c r="B35" s="20" t="s">
        <v>82</v>
      </c>
      <c r="C35" s="1" t="s">
        <v>13</v>
      </c>
      <c r="D35" s="1">
        <v>63.5</v>
      </c>
      <c r="E35" s="1">
        <v>78.2</v>
      </c>
      <c r="F35" s="1">
        <v>78.569999999999993</v>
      </c>
      <c r="G35" s="14" t="s">
        <v>141</v>
      </c>
      <c r="H35" s="1"/>
      <c r="I35" s="84">
        <f t="shared" si="0"/>
        <v>100.47314578005113</v>
      </c>
    </row>
    <row r="36" spans="1:9" ht="38.25" x14ac:dyDescent="0.25">
      <c r="A36" s="1">
        <v>3</v>
      </c>
      <c r="B36" s="20" t="s">
        <v>83</v>
      </c>
      <c r="C36" s="21" t="s">
        <v>84</v>
      </c>
      <c r="D36" s="1" t="s">
        <v>43</v>
      </c>
      <c r="E36" s="1">
        <v>1</v>
      </c>
      <c r="F36" s="1">
        <v>0</v>
      </c>
      <c r="G36" s="14" t="s">
        <v>140</v>
      </c>
      <c r="H36" s="14" t="s">
        <v>119</v>
      </c>
      <c r="I36" s="84">
        <f t="shared" si="0"/>
        <v>0</v>
      </c>
    </row>
    <row r="37" spans="1:9" x14ac:dyDescent="0.25">
      <c r="A37" s="93" t="s">
        <v>85</v>
      </c>
      <c r="B37" s="93"/>
      <c r="C37" s="93"/>
      <c r="D37" s="93"/>
      <c r="E37" s="93"/>
      <c r="F37" s="93"/>
      <c r="G37" s="93"/>
      <c r="H37" s="93"/>
    </row>
    <row r="38" spans="1:9" ht="51" x14ac:dyDescent="0.25">
      <c r="A38" s="1">
        <v>1</v>
      </c>
      <c r="B38" s="20" t="s">
        <v>87</v>
      </c>
      <c r="C38" s="21" t="s">
        <v>13</v>
      </c>
      <c r="D38" s="8">
        <v>80</v>
      </c>
      <c r="E38" s="8">
        <v>85</v>
      </c>
      <c r="F38" s="1">
        <v>85</v>
      </c>
      <c r="G38" s="14" t="s">
        <v>139</v>
      </c>
      <c r="H38" s="25"/>
      <c r="I38" s="84">
        <f t="shared" si="0"/>
        <v>100</v>
      </c>
    </row>
    <row r="39" spans="1:9" ht="93.75" customHeight="1" x14ac:dyDescent="0.25">
      <c r="A39" s="1">
        <v>2</v>
      </c>
      <c r="B39" s="20" t="s">
        <v>88</v>
      </c>
      <c r="C39" s="21" t="s">
        <v>23</v>
      </c>
      <c r="D39" s="8" t="s">
        <v>90</v>
      </c>
      <c r="E39" s="8">
        <v>8</v>
      </c>
      <c r="F39" s="1">
        <v>8</v>
      </c>
      <c r="G39" s="14" t="s">
        <v>129</v>
      </c>
      <c r="H39" s="25"/>
      <c r="I39" s="84">
        <f t="shared" si="0"/>
        <v>100</v>
      </c>
    </row>
    <row r="40" spans="1:9" ht="55.5" customHeight="1" x14ac:dyDescent="0.25">
      <c r="A40" s="1">
        <v>3</v>
      </c>
      <c r="B40" s="20" t="s">
        <v>89</v>
      </c>
      <c r="C40" s="21" t="s">
        <v>23</v>
      </c>
      <c r="D40" s="8" t="s">
        <v>90</v>
      </c>
      <c r="E40" s="8">
        <v>6</v>
      </c>
      <c r="F40" s="1">
        <v>6</v>
      </c>
      <c r="G40" s="14" t="s">
        <v>130</v>
      </c>
      <c r="H40" s="25"/>
      <c r="I40" s="84">
        <f t="shared" si="0"/>
        <v>100</v>
      </c>
    </row>
    <row r="41" spans="1:9" ht="15" customHeight="1" x14ac:dyDescent="0.25">
      <c r="A41" s="93" t="s">
        <v>86</v>
      </c>
      <c r="B41" s="93"/>
      <c r="C41" s="93"/>
      <c r="D41" s="93"/>
      <c r="E41" s="93"/>
      <c r="F41" s="93"/>
      <c r="G41" s="93"/>
      <c r="H41" s="93"/>
    </row>
    <row r="42" spans="1:9" ht="51" customHeight="1" x14ac:dyDescent="0.25">
      <c r="A42" s="22">
        <v>1</v>
      </c>
      <c r="B42" s="15" t="s">
        <v>41</v>
      </c>
      <c r="C42" s="17" t="s">
        <v>42</v>
      </c>
      <c r="D42" s="8">
        <v>10.51</v>
      </c>
      <c r="E42" s="8">
        <v>9.1</v>
      </c>
      <c r="F42" s="8">
        <v>11.6</v>
      </c>
      <c r="G42" s="15" t="s">
        <v>99</v>
      </c>
      <c r="H42" s="9" t="s">
        <v>44</v>
      </c>
      <c r="I42" s="84">
        <f t="shared" si="0"/>
        <v>127.47252747252746</v>
      </c>
    </row>
    <row r="43" spans="1:9" ht="63.75" customHeight="1" x14ac:dyDescent="0.25">
      <c r="A43" s="22">
        <v>2</v>
      </c>
      <c r="B43" s="15" t="s">
        <v>45</v>
      </c>
      <c r="C43" s="16" t="s">
        <v>46</v>
      </c>
      <c r="D43" s="8">
        <v>1142</v>
      </c>
      <c r="E43" s="8">
        <v>825</v>
      </c>
      <c r="F43" s="8" t="s">
        <v>100</v>
      </c>
      <c r="G43" s="15" t="s">
        <v>100</v>
      </c>
      <c r="H43" s="9" t="s">
        <v>101</v>
      </c>
    </row>
    <row r="44" spans="1:9" ht="51" customHeight="1" x14ac:dyDescent="0.25">
      <c r="A44" s="22">
        <v>3</v>
      </c>
      <c r="B44" s="15" t="s">
        <v>47</v>
      </c>
      <c r="C44" s="16" t="s">
        <v>35</v>
      </c>
      <c r="D44" s="8">
        <v>1666</v>
      </c>
      <c r="E44" s="8">
        <v>390</v>
      </c>
      <c r="F44" s="8">
        <v>360</v>
      </c>
      <c r="G44" s="15" t="s">
        <v>48</v>
      </c>
      <c r="H44" s="9" t="s">
        <v>102</v>
      </c>
      <c r="I44" s="84">
        <f t="shared" si="0"/>
        <v>92.307692307692307</v>
      </c>
    </row>
    <row r="45" spans="1:9" ht="38.25" customHeight="1" x14ac:dyDescent="0.25">
      <c r="A45" s="22">
        <v>4</v>
      </c>
      <c r="B45" s="15" t="s">
        <v>49</v>
      </c>
      <c r="C45" s="16" t="s">
        <v>23</v>
      </c>
      <c r="D45" s="8">
        <v>3956</v>
      </c>
      <c r="E45" s="8">
        <v>3200</v>
      </c>
      <c r="F45" s="8">
        <v>3379</v>
      </c>
      <c r="G45" s="15" t="s">
        <v>48</v>
      </c>
      <c r="H45" s="9" t="s">
        <v>103</v>
      </c>
      <c r="I45" s="84">
        <f t="shared" si="0"/>
        <v>105.59375</v>
      </c>
    </row>
    <row r="46" spans="1:9" ht="101.25" customHeight="1" x14ac:dyDescent="0.25">
      <c r="A46" s="22">
        <v>5</v>
      </c>
      <c r="B46" s="15" t="s">
        <v>50</v>
      </c>
      <c r="C46" s="16" t="s">
        <v>51</v>
      </c>
      <c r="D46" s="8">
        <v>1276</v>
      </c>
      <c r="E46" s="8">
        <v>1300</v>
      </c>
      <c r="F46" s="8">
        <v>336</v>
      </c>
      <c r="G46" s="15" t="s">
        <v>48</v>
      </c>
      <c r="H46" s="9" t="s">
        <v>104</v>
      </c>
      <c r="I46" s="84">
        <f t="shared" si="0"/>
        <v>25.846153846153847</v>
      </c>
    </row>
    <row r="47" spans="1:9" ht="76.5" customHeight="1" x14ac:dyDescent="0.25">
      <c r="A47" s="22">
        <v>6</v>
      </c>
      <c r="B47" s="15" t="s">
        <v>52</v>
      </c>
      <c r="C47" s="16" t="s">
        <v>53</v>
      </c>
      <c r="D47" s="8">
        <v>517410</v>
      </c>
      <c r="E47" s="8">
        <v>378200</v>
      </c>
      <c r="F47" s="8">
        <v>380200</v>
      </c>
      <c r="G47" s="15" t="s">
        <v>48</v>
      </c>
      <c r="H47" s="9" t="s">
        <v>103</v>
      </c>
      <c r="I47" s="84">
        <f t="shared" si="0"/>
        <v>100.5288207297726</v>
      </c>
    </row>
    <row r="48" spans="1:9" ht="63.75" customHeight="1" x14ac:dyDescent="0.25">
      <c r="A48" s="22">
        <v>7</v>
      </c>
      <c r="B48" s="15" t="s">
        <v>105</v>
      </c>
      <c r="C48" s="16" t="s">
        <v>23</v>
      </c>
      <c r="D48" s="8">
        <v>1</v>
      </c>
      <c r="E48" s="8">
        <v>10</v>
      </c>
      <c r="F48" s="8">
        <v>72</v>
      </c>
      <c r="G48" s="15" t="s">
        <v>48</v>
      </c>
      <c r="H48" s="9" t="s">
        <v>106</v>
      </c>
      <c r="I48" s="84">
        <f t="shared" si="0"/>
        <v>720</v>
      </c>
    </row>
    <row r="49" spans="1:9" ht="76.5" customHeight="1" x14ac:dyDescent="0.25">
      <c r="A49" s="22">
        <v>8</v>
      </c>
      <c r="B49" s="15" t="s">
        <v>54</v>
      </c>
      <c r="C49" s="16" t="s">
        <v>23</v>
      </c>
      <c r="D49" s="8">
        <v>290</v>
      </c>
      <c r="E49" s="8">
        <v>50</v>
      </c>
      <c r="F49" s="8">
        <v>131</v>
      </c>
      <c r="G49" s="15" t="s">
        <v>48</v>
      </c>
      <c r="H49" s="9" t="s">
        <v>103</v>
      </c>
      <c r="I49" s="84">
        <f t="shared" si="0"/>
        <v>262</v>
      </c>
    </row>
    <row r="50" spans="1:9" ht="45.75" customHeight="1" x14ac:dyDescent="0.25">
      <c r="A50" s="22">
        <v>9</v>
      </c>
      <c r="B50" s="15" t="s">
        <v>55</v>
      </c>
      <c r="C50" s="16" t="s">
        <v>23</v>
      </c>
      <c r="D50" s="8">
        <v>74</v>
      </c>
      <c r="E50" s="8">
        <v>40</v>
      </c>
      <c r="F50" s="8">
        <v>46</v>
      </c>
      <c r="G50" s="15" t="s">
        <v>48</v>
      </c>
      <c r="H50" s="9" t="s">
        <v>107</v>
      </c>
      <c r="I50" s="84">
        <f t="shared" si="0"/>
        <v>114.99999999999999</v>
      </c>
    </row>
    <row r="51" spans="1:9" ht="76.5" customHeight="1" x14ac:dyDescent="0.25">
      <c r="A51" s="22">
        <v>10</v>
      </c>
      <c r="B51" s="15" t="s">
        <v>56</v>
      </c>
      <c r="C51" s="16" t="s">
        <v>57</v>
      </c>
      <c r="D51" s="8">
        <v>7.9</v>
      </c>
      <c r="E51" s="8">
        <v>91</v>
      </c>
      <c r="F51" s="8">
        <v>83.41</v>
      </c>
      <c r="G51" s="15" t="s">
        <v>58</v>
      </c>
      <c r="H51" s="9" t="s">
        <v>108</v>
      </c>
      <c r="I51" s="84">
        <f t="shared" si="0"/>
        <v>91.659340659340657</v>
      </c>
    </row>
    <row r="52" spans="1:9" ht="89.25" x14ac:dyDescent="0.25">
      <c r="A52" s="22">
        <v>11</v>
      </c>
      <c r="B52" s="15" t="s">
        <v>59</v>
      </c>
      <c r="C52" s="16" t="s">
        <v>57</v>
      </c>
      <c r="D52" s="8">
        <v>66.08</v>
      </c>
      <c r="E52" s="8">
        <v>60</v>
      </c>
      <c r="F52" s="8">
        <v>81.430000000000007</v>
      </c>
      <c r="G52" s="15" t="s">
        <v>58</v>
      </c>
      <c r="H52" s="9" t="s">
        <v>44</v>
      </c>
      <c r="I52" s="84">
        <f t="shared" si="0"/>
        <v>135.7166666666667</v>
      </c>
    </row>
    <row r="53" spans="1:9" ht="76.5" customHeight="1" x14ac:dyDescent="0.25">
      <c r="A53" s="22">
        <v>12</v>
      </c>
      <c r="B53" s="15" t="s">
        <v>109</v>
      </c>
      <c r="C53" s="16" t="s">
        <v>57</v>
      </c>
      <c r="D53" s="8" t="s">
        <v>43</v>
      </c>
      <c r="E53" s="8">
        <v>88.5</v>
      </c>
      <c r="F53" s="8">
        <v>72.89</v>
      </c>
      <c r="G53" s="15" t="s">
        <v>58</v>
      </c>
      <c r="H53" s="9" t="s">
        <v>108</v>
      </c>
      <c r="I53" s="84">
        <f t="shared" si="0"/>
        <v>82.361581920903959</v>
      </c>
    </row>
    <row r="54" spans="1:9" ht="89.25" x14ac:dyDescent="0.25">
      <c r="A54" s="22">
        <v>13</v>
      </c>
      <c r="B54" s="15" t="s">
        <v>60</v>
      </c>
      <c r="C54" s="16" t="s">
        <v>57</v>
      </c>
      <c r="D54" s="8">
        <v>291</v>
      </c>
      <c r="E54" s="8">
        <v>75</v>
      </c>
      <c r="F54" s="8">
        <v>101.93</v>
      </c>
      <c r="G54" s="15" t="s">
        <v>58</v>
      </c>
      <c r="H54" s="9" t="s">
        <v>44</v>
      </c>
      <c r="I54" s="84">
        <f t="shared" si="0"/>
        <v>135.90666666666669</v>
      </c>
    </row>
    <row r="55" spans="1:9" ht="99.75" customHeight="1" x14ac:dyDescent="0.25">
      <c r="A55" s="22">
        <v>14</v>
      </c>
      <c r="B55" s="15" t="s">
        <v>61</v>
      </c>
      <c r="C55" s="16" t="s">
        <v>23</v>
      </c>
      <c r="D55" s="8">
        <v>932</v>
      </c>
      <c r="E55" s="8">
        <v>980</v>
      </c>
      <c r="F55" s="8">
        <v>1395</v>
      </c>
      <c r="G55" s="15" t="s">
        <v>62</v>
      </c>
      <c r="H55" s="9" t="s">
        <v>63</v>
      </c>
      <c r="I55" s="84">
        <f t="shared" si="0"/>
        <v>142.34693877551021</v>
      </c>
    </row>
    <row r="56" spans="1:9" ht="89.25" customHeight="1" x14ac:dyDescent="0.25">
      <c r="A56" s="22">
        <v>15</v>
      </c>
      <c r="B56" s="15" t="s">
        <v>64</v>
      </c>
      <c r="C56" s="16" t="s">
        <v>65</v>
      </c>
      <c r="D56" s="8">
        <v>7858.53</v>
      </c>
      <c r="E56" s="8">
        <v>3300</v>
      </c>
      <c r="F56" s="8">
        <v>5355</v>
      </c>
      <c r="G56" s="15" t="s">
        <v>66</v>
      </c>
      <c r="H56" s="9" t="s">
        <v>67</v>
      </c>
      <c r="I56" s="84">
        <f t="shared" si="0"/>
        <v>162.27272727272728</v>
      </c>
    </row>
    <row r="57" spans="1:9" ht="76.5" x14ac:dyDescent="0.25">
      <c r="A57" s="22">
        <v>16</v>
      </c>
      <c r="B57" s="19" t="s">
        <v>68</v>
      </c>
      <c r="C57" s="16" t="s">
        <v>65</v>
      </c>
      <c r="D57" s="8">
        <v>460</v>
      </c>
      <c r="E57" s="8">
        <v>400</v>
      </c>
      <c r="F57" s="8">
        <v>432</v>
      </c>
      <c r="G57" s="15" t="s">
        <v>58</v>
      </c>
      <c r="H57" s="9" t="s">
        <v>44</v>
      </c>
      <c r="I57" s="84">
        <f t="shared" si="0"/>
        <v>108</v>
      </c>
    </row>
    <row r="58" spans="1:9" ht="63.75" customHeight="1" x14ac:dyDescent="0.25">
      <c r="A58" s="22">
        <v>17</v>
      </c>
      <c r="B58" s="15" t="s">
        <v>110</v>
      </c>
      <c r="C58" s="16" t="s">
        <v>69</v>
      </c>
      <c r="D58" s="8">
        <v>8117147.04</v>
      </c>
      <c r="E58" s="8">
        <v>1650000</v>
      </c>
      <c r="F58" s="8">
        <v>1592316</v>
      </c>
      <c r="G58" s="15" t="s">
        <v>70</v>
      </c>
      <c r="H58" s="9" t="s">
        <v>111</v>
      </c>
      <c r="I58" s="84">
        <f t="shared" si="0"/>
        <v>96.504000000000005</v>
      </c>
    </row>
    <row r="59" spans="1:9" ht="63.75" customHeight="1" x14ac:dyDescent="0.25">
      <c r="A59" s="22">
        <v>18</v>
      </c>
      <c r="B59" s="15" t="s">
        <v>112</v>
      </c>
      <c r="C59" s="16" t="s">
        <v>23</v>
      </c>
      <c r="D59" s="8">
        <v>53</v>
      </c>
      <c r="E59" s="8">
        <v>69</v>
      </c>
      <c r="F59" s="8">
        <v>54</v>
      </c>
      <c r="G59" s="15" t="s">
        <v>113</v>
      </c>
      <c r="H59" s="9" t="s">
        <v>114</v>
      </c>
      <c r="I59" s="84">
        <f>F59/E59*100</f>
        <v>78.260869565217391</v>
      </c>
    </row>
    <row r="60" spans="1:9" ht="168" customHeight="1" x14ac:dyDescent="0.25">
      <c r="A60" s="22">
        <v>19</v>
      </c>
      <c r="B60" s="15" t="s">
        <v>71</v>
      </c>
      <c r="C60" s="16" t="s">
        <v>23</v>
      </c>
      <c r="D60" s="8">
        <v>903</v>
      </c>
      <c r="E60" s="8">
        <v>1400</v>
      </c>
      <c r="F60" s="8">
        <v>2700</v>
      </c>
      <c r="G60" s="15" t="s">
        <v>72</v>
      </c>
      <c r="H60" s="9" t="s">
        <v>115</v>
      </c>
      <c r="I60" s="84">
        <f t="shared" si="0"/>
        <v>192.85714285714286</v>
      </c>
    </row>
    <row r="61" spans="1:9" x14ac:dyDescent="0.25">
      <c r="I61" s="84">
        <f>SUM(I14:I60)/40</f>
        <v>125.7087457127258</v>
      </c>
    </row>
  </sheetData>
  <mergeCells count="20">
    <mergeCell ref="H8:H11"/>
    <mergeCell ref="D10:D11"/>
    <mergeCell ref="E10:F10"/>
    <mergeCell ref="A41:H41"/>
    <mergeCell ref="A8:A11"/>
    <mergeCell ref="B8:B11"/>
    <mergeCell ref="C8:C11"/>
    <mergeCell ref="D8:F9"/>
    <mergeCell ref="G8:G11"/>
    <mergeCell ref="A25:H25"/>
    <mergeCell ref="A29:H29"/>
    <mergeCell ref="A31:H31"/>
    <mergeCell ref="A33:H33"/>
    <mergeCell ref="A13:H13"/>
    <mergeCell ref="A37:H37"/>
    <mergeCell ref="A1:H1"/>
    <mergeCell ref="A3:H3"/>
    <mergeCell ref="A4:H4"/>
    <mergeCell ref="A5:H5"/>
    <mergeCell ref="A6:H6"/>
  </mergeCells>
  <pageMargins left="0.59055118110236227" right="0.39370078740157483" top="0.59055118110236227" bottom="0.55118110236220474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opLeftCell="A52" zoomScaleNormal="100" zoomScaleSheetLayoutView="80" workbookViewId="0">
      <selection activeCell="K58" sqref="K58"/>
    </sheetView>
  </sheetViews>
  <sheetFormatPr defaultRowHeight="15" x14ac:dyDescent="0.25"/>
  <cols>
    <col min="1" max="1" width="4.140625" style="10" customWidth="1"/>
    <col min="2" max="2" width="70.42578125" style="34" customWidth="1"/>
    <col min="3" max="3" width="10.5703125" style="34" hidden="1" customWidth="1"/>
    <col min="4" max="4" width="17.5703125" style="34" hidden="1" customWidth="1"/>
    <col min="5" max="5" width="8.5703125" style="34" hidden="1" customWidth="1"/>
    <col min="6" max="6" width="17.140625" style="34" hidden="1" customWidth="1"/>
    <col min="7" max="7" width="64.42578125" style="34" hidden="1" customWidth="1"/>
    <col min="8" max="8" width="64.42578125" style="11" hidden="1" customWidth="1"/>
    <col min="9" max="9" width="14" style="10" bestFit="1" customWidth="1"/>
    <col min="10" max="10" width="13.7109375" style="34" customWidth="1"/>
    <col min="11" max="16384" width="9.140625" style="34"/>
  </cols>
  <sheetData>
    <row r="1" spans="1:10" ht="15.75" customHeight="1" x14ac:dyDescent="0.25">
      <c r="A1" s="63" t="s">
        <v>11</v>
      </c>
      <c r="B1" s="63"/>
      <c r="C1" s="63"/>
      <c r="D1" s="63"/>
      <c r="E1" s="63"/>
      <c r="F1" s="63"/>
      <c r="G1" s="63"/>
      <c r="H1" s="63"/>
    </row>
    <row r="2" spans="1:10" ht="15.75" x14ac:dyDescent="0.25">
      <c r="A2" s="3"/>
      <c r="B2" s="35"/>
      <c r="C2" s="35"/>
      <c r="D2" s="35"/>
      <c r="E2" s="35"/>
      <c r="F2" s="35"/>
      <c r="G2" s="35"/>
      <c r="H2" s="5"/>
    </row>
    <row r="3" spans="1:10" ht="15.75" customHeight="1" x14ac:dyDescent="0.25">
      <c r="A3" s="64"/>
      <c r="B3" s="64"/>
      <c r="C3" s="64"/>
      <c r="D3" s="64"/>
      <c r="E3" s="64"/>
      <c r="F3" s="64"/>
      <c r="G3" s="64"/>
      <c r="H3" s="64"/>
    </row>
    <row r="4" spans="1:10" ht="15.75" customHeight="1" x14ac:dyDescent="0.25">
      <c r="A4" s="65"/>
      <c r="B4" s="65"/>
      <c r="C4" s="65"/>
      <c r="D4" s="65"/>
      <c r="E4" s="65"/>
      <c r="F4" s="65"/>
      <c r="G4" s="65"/>
      <c r="H4" s="65"/>
    </row>
    <row r="5" spans="1:10" ht="15.75" customHeight="1" x14ac:dyDescent="0.25">
      <c r="A5" s="66"/>
      <c r="B5" s="66"/>
      <c r="C5" s="66"/>
      <c r="D5" s="66"/>
      <c r="E5" s="66"/>
      <c r="F5" s="66"/>
      <c r="G5" s="66"/>
      <c r="H5" s="66"/>
    </row>
    <row r="6" spans="1:10" ht="15.75" customHeight="1" x14ac:dyDescent="0.25">
      <c r="A6" s="66"/>
      <c r="B6" s="66"/>
      <c r="C6" s="66"/>
      <c r="D6" s="66"/>
      <c r="E6" s="66"/>
      <c r="F6" s="66"/>
      <c r="G6" s="66"/>
      <c r="H6" s="66"/>
    </row>
    <row r="7" spans="1:10" x14ac:dyDescent="0.25">
      <c r="A7" s="36"/>
      <c r="B7" s="36"/>
      <c r="C7" s="36"/>
      <c r="D7" s="36"/>
      <c r="E7" s="36"/>
      <c r="F7" s="36"/>
      <c r="G7" s="36"/>
      <c r="H7" s="36"/>
    </row>
    <row r="8" spans="1:10" ht="33.75" customHeight="1" x14ac:dyDescent="0.25">
      <c r="A8" s="46" t="s">
        <v>3</v>
      </c>
      <c r="B8" s="46" t="s">
        <v>4</v>
      </c>
      <c r="C8" s="67" t="s">
        <v>2</v>
      </c>
      <c r="D8" s="68" t="s">
        <v>6</v>
      </c>
      <c r="E8" s="69"/>
      <c r="F8" s="70"/>
      <c r="G8" s="67" t="s">
        <v>8</v>
      </c>
      <c r="H8" s="67" t="s">
        <v>9</v>
      </c>
      <c r="I8" s="46" t="s">
        <v>131</v>
      </c>
    </row>
    <row r="9" spans="1:10" ht="15.75" x14ac:dyDescent="0.25">
      <c r="A9" s="37">
        <v>1</v>
      </c>
      <c r="B9" s="37">
        <v>2</v>
      </c>
      <c r="C9" s="37">
        <v>3</v>
      </c>
      <c r="D9" s="37">
        <v>4</v>
      </c>
      <c r="E9" s="37">
        <v>5</v>
      </c>
      <c r="F9" s="37">
        <v>6</v>
      </c>
      <c r="G9" s="37">
        <v>7</v>
      </c>
      <c r="H9" s="37">
        <v>8</v>
      </c>
      <c r="I9" s="37">
        <v>3</v>
      </c>
    </row>
    <row r="10" spans="1:10" ht="30.75" customHeight="1" x14ac:dyDescent="0.25">
      <c r="A10" s="95" t="s">
        <v>77</v>
      </c>
      <c r="B10" s="96"/>
      <c r="C10" s="71"/>
      <c r="D10" s="71"/>
      <c r="E10" s="71"/>
      <c r="F10" s="71"/>
      <c r="G10" s="71"/>
      <c r="H10" s="71"/>
      <c r="I10" s="73">
        <f>SUM(I11:I21)</f>
        <v>10.603175615644169</v>
      </c>
      <c r="J10" s="75">
        <f>I10/11</f>
        <v>0.96392505596765166</v>
      </c>
    </row>
    <row r="11" spans="1:10" ht="27.75" customHeight="1" x14ac:dyDescent="0.25">
      <c r="A11" s="37">
        <v>1</v>
      </c>
      <c r="B11" s="38" t="s">
        <v>14</v>
      </c>
      <c r="C11" s="37" t="s">
        <v>13</v>
      </c>
      <c r="D11" s="37">
        <v>56</v>
      </c>
      <c r="E11" s="37">
        <v>60</v>
      </c>
      <c r="F11" s="37">
        <v>60</v>
      </c>
      <c r="G11" s="39" t="s">
        <v>25</v>
      </c>
      <c r="H11" s="39" t="s">
        <v>116</v>
      </c>
      <c r="I11" s="72">
        <f>F11/E11</f>
        <v>1</v>
      </c>
    </row>
    <row r="12" spans="1:10" ht="47.25" x14ac:dyDescent="0.25">
      <c r="A12" s="37">
        <v>2</v>
      </c>
      <c r="B12" s="38" t="s">
        <v>15</v>
      </c>
      <c r="C12" s="37" t="s">
        <v>13</v>
      </c>
      <c r="D12" s="37">
        <v>61.79</v>
      </c>
      <c r="E12" s="37">
        <v>57</v>
      </c>
      <c r="F12" s="37">
        <v>62</v>
      </c>
      <c r="G12" s="40" t="s">
        <v>26</v>
      </c>
      <c r="H12" s="41"/>
      <c r="I12" s="72">
        <f t="shared" ref="I12:I57" si="0">F12/E12</f>
        <v>1.0877192982456141</v>
      </c>
    </row>
    <row r="13" spans="1:10" ht="54.75" customHeight="1" x14ac:dyDescent="0.25">
      <c r="A13" s="37">
        <v>3</v>
      </c>
      <c r="B13" s="38" t="s">
        <v>18</v>
      </c>
      <c r="C13" s="37" t="s">
        <v>13</v>
      </c>
      <c r="D13" s="37">
        <v>53</v>
      </c>
      <c r="E13" s="42">
        <v>55</v>
      </c>
      <c r="F13" s="43">
        <v>54.8</v>
      </c>
      <c r="G13" s="38" t="s">
        <v>95</v>
      </c>
      <c r="H13" s="44" t="s">
        <v>98</v>
      </c>
      <c r="I13" s="72">
        <f t="shared" si="0"/>
        <v>0.99636363636363634</v>
      </c>
    </row>
    <row r="14" spans="1:10" ht="42.75" customHeight="1" x14ac:dyDescent="0.25">
      <c r="A14" s="37">
        <v>4</v>
      </c>
      <c r="B14" s="45" t="s">
        <v>20</v>
      </c>
      <c r="C14" s="46" t="s">
        <v>13</v>
      </c>
      <c r="D14" s="46">
        <v>99</v>
      </c>
      <c r="E14" s="46">
        <v>100</v>
      </c>
      <c r="F14" s="46">
        <v>98.67</v>
      </c>
      <c r="G14" s="47" t="s">
        <v>126</v>
      </c>
      <c r="H14" s="41"/>
      <c r="I14" s="72">
        <f t="shared" si="0"/>
        <v>0.98670000000000002</v>
      </c>
    </row>
    <row r="15" spans="1:10" ht="23.25" customHeight="1" x14ac:dyDescent="0.25">
      <c r="A15" s="37">
        <v>5</v>
      </c>
      <c r="B15" s="38" t="s">
        <v>21</v>
      </c>
      <c r="C15" s="37" t="s">
        <v>13</v>
      </c>
      <c r="D15" s="37">
        <v>106.6</v>
      </c>
      <c r="E15" s="37">
        <v>106.5</v>
      </c>
      <c r="F15" s="37">
        <v>108.5</v>
      </c>
      <c r="G15" s="48" t="s">
        <v>74</v>
      </c>
      <c r="H15" s="41"/>
      <c r="I15" s="72">
        <f t="shared" si="0"/>
        <v>1.0187793427230047</v>
      </c>
    </row>
    <row r="16" spans="1:10" ht="47.25" x14ac:dyDescent="0.25">
      <c r="A16" s="37">
        <v>6</v>
      </c>
      <c r="B16" s="38" t="s">
        <v>22</v>
      </c>
      <c r="C16" s="37" t="s">
        <v>13</v>
      </c>
      <c r="D16" s="37">
        <v>13.9</v>
      </c>
      <c r="E16" s="37">
        <v>14.7</v>
      </c>
      <c r="F16" s="37">
        <v>-3.2</v>
      </c>
      <c r="G16" s="48" t="s">
        <v>29</v>
      </c>
      <c r="H16" s="48" t="s">
        <v>30</v>
      </c>
      <c r="I16" s="72">
        <f t="shared" si="0"/>
        <v>-0.21768707482993199</v>
      </c>
    </row>
    <row r="17" spans="1:10" ht="60" customHeight="1" x14ac:dyDescent="0.25">
      <c r="A17" s="37">
        <v>7</v>
      </c>
      <c r="B17" s="38" t="s">
        <v>117</v>
      </c>
      <c r="C17" s="37" t="s">
        <v>13</v>
      </c>
      <c r="D17" s="37">
        <v>90</v>
      </c>
      <c r="E17" s="37">
        <v>85</v>
      </c>
      <c r="F17" s="43">
        <v>94</v>
      </c>
      <c r="G17" s="38" t="s">
        <v>39</v>
      </c>
      <c r="H17" s="48" t="s">
        <v>96</v>
      </c>
      <c r="I17" s="72">
        <f t="shared" si="0"/>
        <v>1.1058823529411765</v>
      </c>
    </row>
    <row r="18" spans="1:10" ht="99" customHeight="1" x14ac:dyDescent="0.25">
      <c r="A18" s="37">
        <v>8</v>
      </c>
      <c r="B18" s="38" t="s">
        <v>34</v>
      </c>
      <c r="C18" s="37" t="s">
        <v>35</v>
      </c>
      <c r="D18" s="37">
        <v>15</v>
      </c>
      <c r="E18" s="37">
        <v>15</v>
      </c>
      <c r="F18" s="37">
        <v>15</v>
      </c>
      <c r="G18" s="38" t="s">
        <v>40</v>
      </c>
      <c r="H18" s="48"/>
      <c r="I18" s="72">
        <f t="shared" si="0"/>
        <v>1</v>
      </c>
    </row>
    <row r="19" spans="1:10" ht="57.75" customHeight="1" x14ac:dyDescent="0.25">
      <c r="A19" s="37">
        <v>9</v>
      </c>
      <c r="B19" s="38" t="s">
        <v>17</v>
      </c>
      <c r="C19" s="37" t="s">
        <v>13</v>
      </c>
      <c r="D19" s="49">
        <v>100</v>
      </c>
      <c r="E19" s="37">
        <v>92</v>
      </c>
      <c r="F19" s="37">
        <v>100</v>
      </c>
      <c r="G19" s="40" t="s">
        <v>27</v>
      </c>
      <c r="H19" s="47" t="s">
        <v>127</v>
      </c>
      <c r="I19" s="72">
        <f t="shared" si="0"/>
        <v>1.0869565217391304</v>
      </c>
    </row>
    <row r="20" spans="1:10" ht="69.75" customHeight="1" x14ac:dyDescent="0.25">
      <c r="A20" s="37">
        <v>10</v>
      </c>
      <c r="B20" s="38" t="s">
        <v>19</v>
      </c>
      <c r="C20" s="37" t="s">
        <v>13</v>
      </c>
      <c r="D20" s="37">
        <v>100</v>
      </c>
      <c r="E20" s="37">
        <v>65</v>
      </c>
      <c r="F20" s="37">
        <v>100</v>
      </c>
      <c r="G20" s="38" t="s">
        <v>24</v>
      </c>
      <c r="H20" s="47" t="s">
        <v>121</v>
      </c>
      <c r="I20" s="72">
        <f t="shared" si="0"/>
        <v>1.5384615384615385</v>
      </c>
    </row>
    <row r="21" spans="1:10" ht="53.25" customHeight="1" x14ac:dyDescent="0.25">
      <c r="A21" s="37">
        <v>11</v>
      </c>
      <c r="B21" s="38" t="s">
        <v>79</v>
      </c>
      <c r="C21" s="37" t="s">
        <v>13</v>
      </c>
      <c r="D21" s="49">
        <v>100</v>
      </c>
      <c r="E21" s="37">
        <v>100</v>
      </c>
      <c r="F21" s="37">
        <v>100</v>
      </c>
      <c r="G21" s="40" t="s">
        <v>92</v>
      </c>
      <c r="H21" s="38" t="s">
        <v>93</v>
      </c>
      <c r="I21" s="72">
        <f t="shared" si="0"/>
        <v>1</v>
      </c>
    </row>
    <row r="22" spans="1:10" ht="49.5" customHeight="1" x14ac:dyDescent="0.25">
      <c r="A22" s="95" t="s">
        <v>31</v>
      </c>
      <c r="B22" s="96"/>
      <c r="C22" s="71"/>
      <c r="D22" s="71"/>
      <c r="E22" s="71"/>
      <c r="F22" s="71"/>
      <c r="G22" s="71"/>
      <c r="H22" s="71"/>
      <c r="I22" s="73">
        <f>SUM(I23:I25)</f>
        <v>3.0830000000000002</v>
      </c>
      <c r="J22" s="75">
        <f>I22/3</f>
        <v>1.0276666666666667</v>
      </c>
    </row>
    <row r="23" spans="1:10" ht="39.75" customHeight="1" x14ac:dyDescent="0.25">
      <c r="A23" s="37">
        <v>1</v>
      </c>
      <c r="B23" s="38" t="s">
        <v>16</v>
      </c>
      <c r="C23" s="37" t="s">
        <v>23</v>
      </c>
      <c r="D23" s="37">
        <v>0.17</v>
      </c>
      <c r="E23" s="37">
        <v>0.35</v>
      </c>
      <c r="F23" s="37">
        <v>0.35</v>
      </c>
      <c r="G23" s="39" t="s">
        <v>28</v>
      </c>
      <c r="H23" s="38"/>
      <c r="I23" s="72">
        <f t="shared" si="0"/>
        <v>1</v>
      </c>
    </row>
    <row r="24" spans="1:10" ht="88.5" customHeight="1" x14ac:dyDescent="0.25">
      <c r="A24" s="37">
        <v>2</v>
      </c>
      <c r="B24" s="38" t="s">
        <v>80</v>
      </c>
      <c r="C24" s="37" t="s">
        <v>13</v>
      </c>
      <c r="D24" s="37">
        <v>90</v>
      </c>
      <c r="E24" s="37">
        <v>90</v>
      </c>
      <c r="F24" s="43">
        <v>97.47</v>
      </c>
      <c r="G24" s="44" t="s">
        <v>97</v>
      </c>
      <c r="H24" s="48" t="s">
        <v>118</v>
      </c>
      <c r="I24" s="72">
        <f t="shared" si="0"/>
        <v>1.083</v>
      </c>
    </row>
    <row r="25" spans="1:10" ht="33" customHeight="1" x14ac:dyDescent="0.25">
      <c r="A25" s="37">
        <v>3</v>
      </c>
      <c r="B25" s="38" t="s">
        <v>12</v>
      </c>
      <c r="C25" s="37" t="s">
        <v>13</v>
      </c>
      <c r="D25" s="37" t="s">
        <v>43</v>
      </c>
      <c r="E25" s="37">
        <v>0.35499999999999998</v>
      </c>
      <c r="F25" s="37">
        <v>0.35499999999999998</v>
      </c>
      <c r="G25" s="39" t="s">
        <v>120</v>
      </c>
      <c r="H25" s="38"/>
      <c r="I25" s="72">
        <f t="shared" si="0"/>
        <v>1</v>
      </c>
    </row>
    <row r="26" spans="1:10" ht="49.5" customHeight="1" x14ac:dyDescent="0.25">
      <c r="A26" s="95" t="s">
        <v>32</v>
      </c>
      <c r="B26" s="96"/>
      <c r="C26" s="96"/>
      <c r="D26" s="96"/>
      <c r="E26" s="96"/>
      <c r="F26" s="96"/>
      <c r="G26" s="96"/>
      <c r="H26" s="96"/>
      <c r="I26" s="97"/>
    </row>
    <row r="27" spans="1:10" ht="31.5" customHeight="1" x14ac:dyDescent="0.25">
      <c r="A27" s="37">
        <v>1</v>
      </c>
      <c r="B27" s="50" t="s">
        <v>36</v>
      </c>
      <c r="C27" s="51" t="s">
        <v>13</v>
      </c>
      <c r="D27" s="52">
        <v>19.23</v>
      </c>
      <c r="E27" s="53">
        <v>20</v>
      </c>
      <c r="F27" s="53">
        <v>27</v>
      </c>
      <c r="G27" s="48" t="s">
        <v>73</v>
      </c>
      <c r="H27" s="54" t="s">
        <v>128</v>
      </c>
      <c r="I27" s="72">
        <f t="shared" si="0"/>
        <v>1.35</v>
      </c>
    </row>
    <row r="28" spans="1:10" ht="52.5" customHeight="1" x14ac:dyDescent="0.25">
      <c r="A28" s="95" t="s">
        <v>33</v>
      </c>
      <c r="B28" s="96"/>
      <c r="C28" s="96"/>
      <c r="D28" s="96"/>
      <c r="E28" s="96"/>
      <c r="F28" s="96"/>
      <c r="G28" s="96"/>
      <c r="H28" s="96"/>
      <c r="I28" s="97"/>
    </row>
    <row r="29" spans="1:10" ht="56.25" customHeight="1" x14ac:dyDescent="0.25">
      <c r="A29" s="37">
        <v>1</v>
      </c>
      <c r="B29" s="55" t="s">
        <v>81</v>
      </c>
      <c r="C29" s="37" t="s">
        <v>23</v>
      </c>
      <c r="D29" s="43">
        <v>133</v>
      </c>
      <c r="E29" s="43">
        <v>375</v>
      </c>
      <c r="F29" s="43">
        <v>902</v>
      </c>
      <c r="G29" s="47" t="s">
        <v>124</v>
      </c>
      <c r="H29" s="56" t="s">
        <v>125</v>
      </c>
      <c r="I29" s="72">
        <f t="shared" si="0"/>
        <v>2.4053333333333335</v>
      </c>
    </row>
    <row r="30" spans="1:10" ht="48.75" customHeight="1" x14ac:dyDescent="0.25">
      <c r="A30" s="95" t="s">
        <v>37</v>
      </c>
      <c r="B30" s="96"/>
      <c r="C30" s="71"/>
      <c r="D30" s="71"/>
      <c r="E30" s="71"/>
      <c r="F30" s="71"/>
      <c r="G30" s="71"/>
      <c r="H30" s="71"/>
      <c r="I30" s="73">
        <f>SUM(I31:I33)</f>
        <v>2.0047314578005113</v>
      </c>
      <c r="J30" s="75">
        <f>I30/3</f>
        <v>0.66824381926683707</v>
      </c>
    </row>
    <row r="31" spans="1:10" ht="62.25" customHeight="1" x14ac:dyDescent="0.25">
      <c r="A31" s="37">
        <v>1</v>
      </c>
      <c r="B31" s="38" t="s">
        <v>38</v>
      </c>
      <c r="C31" s="37" t="s">
        <v>13</v>
      </c>
      <c r="D31" s="43">
        <v>100</v>
      </c>
      <c r="E31" s="43">
        <v>100</v>
      </c>
      <c r="F31" s="37">
        <v>100</v>
      </c>
      <c r="G31" s="38" t="s">
        <v>24</v>
      </c>
      <c r="H31" s="47" t="s">
        <v>91</v>
      </c>
      <c r="I31" s="72">
        <f t="shared" si="0"/>
        <v>1</v>
      </c>
    </row>
    <row r="32" spans="1:10" ht="70.5" customHeight="1" x14ac:dyDescent="0.25">
      <c r="A32" s="37">
        <v>2</v>
      </c>
      <c r="B32" s="57" t="s">
        <v>82</v>
      </c>
      <c r="C32" s="37" t="s">
        <v>13</v>
      </c>
      <c r="D32" s="37">
        <v>63.5</v>
      </c>
      <c r="E32" s="37">
        <v>78.2</v>
      </c>
      <c r="F32" s="37">
        <v>78.569999999999993</v>
      </c>
      <c r="G32" s="38" t="s">
        <v>123</v>
      </c>
      <c r="H32" s="37"/>
      <c r="I32" s="72">
        <f t="shared" si="0"/>
        <v>1.0047314578005113</v>
      </c>
    </row>
    <row r="33" spans="1:10" ht="41.25" customHeight="1" x14ac:dyDescent="0.25">
      <c r="A33" s="37">
        <v>3</v>
      </c>
      <c r="B33" s="57" t="s">
        <v>83</v>
      </c>
      <c r="C33" s="58" t="s">
        <v>84</v>
      </c>
      <c r="D33" s="37" t="s">
        <v>43</v>
      </c>
      <c r="E33" s="37">
        <v>1</v>
      </c>
      <c r="F33" s="37">
        <v>0</v>
      </c>
      <c r="G33" s="38" t="s">
        <v>122</v>
      </c>
      <c r="H33" s="38" t="s">
        <v>119</v>
      </c>
      <c r="I33" s="72">
        <f t="shared" si="0"/>
        <v>0</v>
      </c>
    </row>
    <row r="34" spans="1:10" ht="57.75" customHeight="1" x14ac:dyDescent="0.25">
      <c r="A34" s="95" t="s">
        <v>85</v>
      </c>
      <c r="B34" s="96"/>
      <c r="C34" s="71"/>
      <c r="D34" s="71"/>
      <c r="E34" s="71"/>
      <c r="F34" s="71"/>
      <c r="G34" s="71"/>
      <c r="H34" s="71"/>
      <c r="I34" s="73">
        <f>SUM(I35:I37)</f>
        <v>3</v>
      </c>
      <c r="J34" s="34">
        <f>I34/3</f>
        <v>1</v>
      </c>
    </row>
    <row r="35" spans="1:10" ht="47.25" x14ac:dyDescent="0.25">
      <c r="A35" s="37">
        <v>1</v>
      </c>
      <c r="B35" s="57" t="s">
        <v>87</v>
      </c>
      <c r="C35" s="58" t="s">
        <v>13</v>
      </c>
      <c r="D35" s="43">
        <v>80</v>
      </c>
      <c r="E35" s="43">
        <v>85</v>
      </c>
      <c r="F35" s="37">
        <v>85</v>
      </c>
      <c r="G35" s="38" t="s">
        <v>94</v>
      </c>
      <c r="H35" s="47"/>
      <c r="I35" s="72">
        <f t="shared" si="0"/>
        <v>1</v>
      </c>
    </row>
    <row r="36" spans="1:10" ht="93.75" customHeight="1" x14ac:dyDescent="0.25">
      <c r="A36" s="37">
        <v>2</v>
      </c>
      <c r="B36" s="57" t="s">
        <v>88</v>
      </c>
      <c r="C36" s="58" t="s">
        <v>23</v>
      </c>
      <c r="D36" s="43" t="s">
        <v>90</v>
      </c>
      <c r="E36" s="43">
        <v>8</v>
      </c>
      <c r="F36" s="37">
        <v>8</v>
      </c>
      <c r="G36" s="38" t="s">
        <v>129</v>
      </c>
      <c r="H36" s="47"/>
      <c r="I36" s="72">
        <f t="shared" si="0"/>
        <v>1</v>
      </c>
    </row>
    <row r="37" spans="1:10" ht="55.5" customHeight="1" x14ac:dyDescent="0.25">
      <c r="A37" s="37">
        <v>3</v>
      </c>
      <c r="B37" s="57" t="s">
        <v>89</v>
      </c>
      <c r="C37" s="58" t="s">
        <v>23</v>
      </c>
      <c r="D37" s="43" t="s">
        <v>90</v>
      </c>
      <c r="E37" s="43">
        <v>6</v>
      </c>
      <c r="F37" s="37">
        <v>6</v>
      </c>
      <c r="G37" s="38" t="s">
        <v>130</v>
      </c>
      <c r="H37" s="47"/>
      <c r="I37" s="72">
        <f t="shared" si="0"/>
        <v>1</v>
      </c>
    </row>
    <row r="38" spans="1:10" ht="51.75" customHeight="1" x14ac:dyDescent="0.25">
      <c r="A38" s="95" t="s">
        <v>86</v>
      </c>
      <c r="B38" s="96"/>
      <c r="C38" s="71"/>
      <c r="D38" s="71"/>
      <c r="E38" s="71"/>
      <c r="F38" s="71"/>
      <c r="G38" s="71"/>
      <c r="H38" s="71"/>
      <c r="I38" s="73">
        <f>I39+I41+I42+I43+I44+I45+I46+I47+I48+I49+I50+I51+I52+I53+I54+I55+I56+I57</f>
        <v>27.746348787403218</v>
      </c>
      <c r="J38" s="75">
        <f>I38/18</f>
        <v>1.541463821522401</v>
      </c>
    </row>
    <row r="39" spans="1:10" ht="51" customHeight="1" x14ac:dyDescent="0.25">
      <c r="A39" s="59">
        <v>1</v>
      </c>
      <c r="B39" s="47" t="s">
        <v>41</v>
      </c>
      <c r="C39" s="60" t="s">
        <v>42</v>
      </c>
      <c r="D39" s="43">
        <v>10.51</v>
      </c>
      <c r="E39" s="43">
        <v>9.1</v>
      </c>
      <c r="F39" s="43">
        <v>11.6</v>
      </c>
      <c r="G39" s="47" t="s">
        <v>99</v>
      </c>
      <c r="H39" s="56" t="s">
        <v>44</v>
      </c>
      <c r="I39" s="72">
        <f t="shared" si="0"/>
        <v>1.2747252747252746</v>
      </c>
    </row>
    <row r="40" spans="1:10" ht="63.75" customHeight="1" x14ac:dyDescent="0.25">
      <c r="A40" s="59">
        <v>2</v>
      </c>
      <c r="B40" s="47" t="s">
        <v>45</v>
      </c>
      <c r="C40" s="61" t="s">
        <v>46</v>
      </c>
      <c r="D40" s="43">
        <v>1142</v>
      </c>
      <c r="E40" s="43">
        <v>825</v>
      </c>
      <c r="F40" s="43" t="s">
        <v>100</v>
      </c>
      <c r="G40" s="47" t="s">
        <v>100</v>
      </c>
      <c r="H40" s="56" t="s">
        <v>101</v>
      </c>
      <c r="I40" s="72" t="s">
        <v>100</v>
      </c>
    </row>
    <row r="41" spans="1:10" ht="51" customHeight="1" x14ac:dyDescent="0.25">
      <c r="A41" s="59">
        <v>3</v>
      </c>
      <c r="B41" s="47" t="s">
        <v>47</v>
      </c>
      <c r="C41" s="61" t="s">
        <v>35</v>
      </c>
      <c r="D41" s="43">
        <v>1666</v>
      </c>
      <c r="E41" s="43">
        <v>390</v>
      </c>
      <c r="F41" s="43">
        <v>360</v>
      </c>
      <c r="G41" s="47" t="s">
        <v>48</v>
      </c>
      <c r="H41" s="56" t="s">
        <v>102</v>
      </c>
      <c r="I41" s="72">
        <f t="shared" si="0"/>
        <v>0.92307692307692313</v>
      </c>
    </row>
    <row r="42" spans="1:10" ht="38.25" customHeight="1" x14ac:dyDescent="0.25">
      <c r="A42" s="59">
        <v>4</v>
      </c>
      <c r="B42" s="47" t="s">
        <v>49</v>
      </c>
      <c r="C42" s="61" t="s">
        <v>23</v>
      </c>
      <c r="D42" s="43">
        <v>3956</v>
      </c>
      <c r="E42" s="43">
        <v>3200</v>
      </c>
      <c r="F42" s="43">
        <v>3379</v>
      </c>
      <c r="G42" s="47" t="s">
        <v>48</v>
      </c>
      <c r="H42" s="56" t="s">
        <v>103</v>
      </c>
      <c r="I42" s="72">
        <f t="shared" si="0"/>
        <v>1.0559375</v>
      </c>
    </row>
    <row r="43" spans="1:10" ht="66" customHeight="1" x14ac:dyDescent="0.25">
      <c r="A43" s="59">
        <v>5</v>
      </c>
      <c r="B43" s="47" t="s">
        <v>50</v>
      </c>
      <c r="C43" s="61" t="s">
        <v>51</v>
      </c>
      <c r="D43" s="43">
        <v>1276</v>
      </c>
      <c r="E43" s="43">
        <v>1300</v>
      </c>
      <c r="F43" s="43">
        <v>336</v>
      </c>
      <c r="G43" s="47" t="s">
        <v>48</v>
      </c>
      <c r="H43" s="56" t="s">
        <v>104</v>
      </c>
      <c r="I43" s="72">
        <f t="shared" si="0"/>
        <v>0.25846153846153846</v>
      </c>
    </row>
    <row r="44" spans="1:10" ht="66.75" customHeight="1" x14ac:dyDescent="0.25">
      <c r="A44" s="59">
        <v>6</v>
      </c>
      <c r="B44" s="47" t="s">
        <v>52</v>
      </c>
      <c r="C44" s="61" t="s">
        <v>53</v>
      </c>
      <c r="D44" s="43">
        <v>517410</v>
      </c>
      <c r="E44" s="43">
        <v>378200</v>
      </c>
      <c r="F44" s="43">
        <v>380200</v>
      </c>
      <c r="G44" s="47" t="s">
        <v>48</v>
      </c>
      <c r="H44" s="56" t="s">
        <v>103</v>
      </c>
      <c r="I44" s="72">
        <f t="shared" si="0"/>
        <v>1.0052882072977261</v>
      </c>
    </row>
    <row r="45" spans="1:10" ht="63.75" customHeight="1" x14ac:dyDescent="0.25">
      <c r="A45" s="59">
        <v>7</v>
      </c>
      <c r="B45" s="47" t="s">
        <v>105</v>
      </c>
      <c r="C45" s="61" t="s">
        <v>23</v>
      </c>
      <c r="D45" s="43">
        <v>1</v>
      </c>
      <c r="E45" s="43">
        <v>10</v>
      </c>
      <c r="F45" s="43">
        <v>72</v>
      </c>
      <c r="G45" s="47" t="s">
        <v>48</v>
      </c>
      <c r="H45" s="56" t="s">
        <v>106</v>
      </c>
      <c r="I45" s="72">
        <f t="shared" si="0"/>
        <v>7.2</v>
      </c>
    </row>
    <row r="46" spans="1:10" ht="60.75" customHeight="1" x14ac:dyDescent="0.25">
      <c r="A46" s="59">
        <v>8</v>
      </c>
      <c r="B46" s="47" t="s">
        <v>54</v>
      </c>
      <c r="C46" s="61" t="s">
        <v>23</v>
      </c>
      <c r="D46" s="43">
        <v>290</v>
      </c>
      <c r="E46" s="43">
        <v>50</v>
      </c>
      <c r="F46" s="43">
        <v>131</v>
      </c>
      <c r="G46" s="47" t="s">
        <v>48</v>
      </c>
      <c r="H46" s="56" t="s">
        <v>103</v>
      </c>
      <c r="I46" s="72">
        <f t="shared" si="0"/>
        <v>2.62</v>
      </c>
    </row>
    <row r="47" spans="1:10" ht="45.75" customHeight="1" x14ac:dyDescent="0.25">
      <c r="A47" s="59">
        <v>9</v>
      </c>
      <c r="B47" s="47" t="s">
        <v>55</v>
      </c>
      <c r="C47" s="61" t="s">
        <v>23</v>
      </c>
      <c r="D47" s="43">
        <v>74</v>
      </c>
      <c r="E47" s="43">
        <v>40</v>
      </c>
      <c r="F47" s="43">
        <v>46</v>
      </c>
      <c r="G47" s="47" t="s">
        <v>48</v>
      </c>
      <c r="H47" s="56" t="s">
        <v>107</v>
      </c>
      <c r="I47" s="72">
        <f t="shared" si="0"/>
        <v>1.1499999999999999</v>
      </c>
    </row>
    <row r="48" spans="1:10" ht="76.5" customHeight="1" x14ac:dyDescent="0.25">
      <c r="A48" s="59">
        <v>10</v>
      </c>
      <c r="B48" s="47" t="s">
        <v>56</v>
      </c>
      <c r="C48" s="61" t="s">
        <v>57</v>
      </c>
      <c r="D48" s="43">
        <v>7.9</v>
      </c>
      <c r="E48" s="43">
        <v>91</v>
      </c>
      <c r="F48" s="43">
        <v>83.41</v>
      </c>
      <c r="G48" s="47" t="s">
        <v>58</v>
      </c>
      <c r="H48" s="56" t="s">
        <v>108</v>
      </c>
      <c r="I48" s="72">
        <f t="shared" si="0"/>
        <v>0.9165934065934066</v>
      </c>
    </row>
    <row r="49" spans="1:10" ht="63" x14ac:dyDescent="0.25">
      <c r="A49" s="59">
        <v>11</v>
      </c>
      <c r="B49" s="47" t="s">
        <v>59</v>
      </c>
      <c r="C49" s="61" t="s">
        <v>57</v>
      </c>
      <c r="D49" s="43">
        <v>66.08</v>
      </c>
      <c r="E49" s="43">
        <v>60</v>
      </c>
      <c r="F49" s="43">
        <v>81.430000000000007</v>
      </c>
      <c r="G49" s="47" t="s">
        <v>58</v>
      </c>
      <c r="H49" s="56" t="s">
        <v>44</v>
      </c>
      <c r="I49" s="72">
        <f t="shared" si="0"/>
        <v>1.3571666666666669</v>
      </c>
    </row>
    <row r="50" spans="1:10" ht="76.5" customHeight="1" x14ac:dyDescent="0.25">
      <c r="A50" s="59">
        <v>12</v>
      </c>
      <c r="B50" s="47" t="s">
        <v>109</v>
      </c>
      <c r="C50" s="61" t="s">
        <v>57</v>
      </c>
      <c r="D50" s="43" t="s">
        <v>43</v>
      </c>
      <c r="E50" s="43">
        <v>88.5</v>
      </c>
      <c r="F50" s="43">
        <v>72.89</v>
      </c>
      <c r="G50" s="47" t="s">
        <v>58</v>
      </c>
      <c r="H50" s="56" t="s">
        <v>108</v>
      </c>
      <c r="I50" s="72">
        <f t="shared" si="0"/>
        <v>0.82361581920903959</v>
      </c>
    </row>
    <row r="51" spans="1:10" ht="63" x14ac:dyDescent="0.25">
      <c r="A51" s="59">
        <v>13</v>
      </c>
      <c r="B51" s="47" t="s">
        <v>60</v>
      </c>
      <c r="C51" s="61" t="s">
        <v>57</v>
      </c>
      <c r="D51" s="43">
        <v>291</v>
      </c>
      <c r="E51" s="43">
        <v>75</v>
      </c>
      <c r="F51" s="43">
        <v>101.93</v>
      </c>
      <c r="G51" s="47" t="s">
        <v>58</v>
      </c>
      <c r="H51" s="56" t="s">
        <v>44</v>
      </c>
      <c r="I51" s="72">
        <f t="shared" si="0"/>
        <v>1.3590666666666669</v>
      </c>
    </row>
    <row r="52" spans="1:10" ht="99.75" customHeight="1" x14ac:dyDescent="0.25">
      <c r="A52" s="59">
        <v>14</v>
      </c>
      <c r="B52" s="47" t="s">
        <v>61</v>
      </c>
      <c r="C52" s="61" t="s">
        <v>23</v>
      </c>
      <c r="D52" s="43">
        <v>932</v>
      </c>
      <c r="E52" s="43">
        <v>980</v>
      </c>
      <c r="F52" s="43">
        <v>1395</v>
      </c>
      <c r="G52" s="47" t="s">
        <v>62</v>
      </c>
      <c r="H52" s="56" t="s">
        <v>63</v>
      </c>
      <c r="I52" s="72">
        <f t="shared" si="0"/>
        <v>1.4234693877551021</v>
      </c>
    </row>
    <row r="53" spans="1:10" ht="89.25" customHeight="1" x14ac:dyDescent="0.25">
      <c r="A53" s="59">
        <v>15</v>
      </c>
      <c r="B53" s="47" t="s">
        <v>64</v>
      </c>
      <c r="C53" s="61" t="s">
        <v>65</v>
      </c>
      <c r="D53" s="43">
        <v>7858.53</v>
      </c>
      <c r="E53" s="43">
        <v>3300</v>
      </c>
      <c r="F53" s="43">
        <v>5355</v>
      </c>
      <c r="G53" s="47" t="s">
        <v>66</v>
      </c>
      <c r="H53" s="56" t="s">
        <v>67</v>
      </c>
      <c r="I53" s="72">
        <f t="shared" si="0"/>
        <v>1.6227272727272728</v>
      </c>
    </row>
    <row r="54" spans="1:10" ht="47.25" x14ac:dyDescent="0.25">
      <c r="A54" s="59">
        <v>16</v>
      </c>
      <c r="B54" s="62" t="s">
        <v>68</v>
      </c>
      <c r="C54" s="61" t="s">
        <v>65</v>
      </c>
      <c r="D54" s="43">
        <v>460</v>
      </c>
      <c r="E54" s="43">
        <v>400</v>
      </c>
      <c r="F54" s="43">
        <v>432</v>
      </c>
      <c r="G54" s="47" t="s">
        <v>58</v>
      </c>
      <c r="H54" s="56" t="s">
        <v>44</v>
      </c>
      <c r="I54" s="72">
        <f t="shared" si="0"/>
        <v>1.08</v>
      </c>
    </row>
    <row r="55" spans="1:10" ht="63.75" customHeight="1" x14ac:dyDescent="0.25">
      <c r="A55" s="59">
        <v>17</v>
      </c>
      <c r="B55" s="47" t="s">
        <v>110</v>
      </c>
      <c r="C55" s="61" t="s">
        <v>69</v>
      </c>
      <c r="D55" s="43">
        <v>8117147.04</v>
      </c>
      <c r="E55" s="43">
        <v>1650000</v>
      </c>
      <c r="F55" s="43">
        <v>1592316</v>
      </c>
      <c r="G55" s="47" t="s">
        <v>70</v>
      </c>
      <c r="H55" s="56" t="s">
        <v>111</v>
      </c>
      <c r="I55" s="72">
        <f t="shared" si="0"/>
        <v>0.96504000000000001</v>
      </c>
    </row>
    <row r="56" spans="1:10" ht="63.75" customHeight="1" x14ac:dyDescent="0.25">
      <c r="A56" s="59">
        <v>18</v>
      </c>
      <c r="B56" s="47" t="s">
        <v>112</v>
      </c>
      <c r="C56" s="61" t="s">
        <v>23</v>
      </c>
      <c r="D56" s="43">
        <v>53</v>
      </c>
      <c r="E56" s="43">
        <v>69</v>
      </c>
      <c r="F56" s="43">
        <v>54</v>
      </c>
      <c r="G56" s="47" t="s">
        <v>113</v>
      </c>
      <c r="H56" s="56" t="s">
        <v>114</v>
      </c>
      <c r="I56" s="72">
        <f t="shared" si="0"/>
        <v>0.78260869565217395</v>
      </c>
    </row>
    <row r="57" spans="1:10" ht="108" customHeight="1" x14ac:dyDescent="0.25">
      <c r="A57" s="59">
        <v>19</v>
      </c>
      <c r="B57" s="47" t="s">
        <v>71</v>
      </c>
      <c r="C57" s="61" t="s">
        <v>23</v>
      </c>
      <c r="D57" s="43">
        <v>903</v>
      </c>
      <c r="E57" s="43">
        <v>1400</v>
      </c>
      <c r="F57" s="43">
        <v>2700</v>
      </c>
      <c r="G57" s="47" t="s">
        <v>72</v>
      </c>
      <c r="H57" s="56" t="s">
        <v>115</v>
      </c>
      <c r="I57" s="72">
        <f t="shared" si="0"/>
        <v>1.9285714285714286</v>
      </c>
    </row>
    <row r="58" spans="1:10" x14ac:dyDescent="0.25">
      <c r="A58" s="10">
        <f>A57+A37+A33+A29+A27+A25+A21</f>
        <v>41</v>
      </c>
      <c r="I58" s="74">
        <f>SUM(I11:I57)/40</f>
        <v>2.1506667359846245</v>
      </c>
      <c r="J58" s="75">
        <f>I38+I34+I30+I29+I27+I22+I10</f>
        <v>50.192589194181231</v>
      </c>
    </row>
  </sheetData>
  <mergeCells count="7">
    <mergeCell ref="A10:B10"/>
    <mergeCell ref="A22:B22"/>
    <mergeCell ref="A30:B30"/>
    <mergeCell ref="A34:B34"/>
    <mergeCell ref="A38:B38"/>
    <mergeCell ref="A28:I28"/>
    <mergeCell ref="A26:I26"/>
  </mergeCells>
  <pageMargins left="0.59055118110236227" right="0.39370078740157483" top="0.59055118110236227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1</vt:lpstr>
      <vt:lpstr>1 (2)</vt:lpstr>
      <vt:lpstr>'1'!Заголовки_для_печати</vt:lpstr>
      <vt:lpstr>'1 (2)'!Заголовки_для_печати</vt:lpstr>
      <vt:lpstr>'1'!Область_печати</vt:lpstr>
      <vt:lpstr>'1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apk261301</dc:creator>
  <cp:lastModifiedBy>Доронина Анна Сергеевна</cp:lastModifiedBy>
  <cp:lastPrinted>2017-02-28T06:10:47Z</cp:lastPrinted>
  <dcterms:created xsi:type="dcterms:W3CDTF">2013-04-17T06:45:37Z</dcterms:created>
  <dcterms:modified xsi:type="dcterms:W3CDTF">2017-05-05T02:58:03Z</dcterms:modified>
</cp:coreProperties>
</file>