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activeTab="2"/>
  </bookViews>
  <sheets>
    <sheet name="Таблица 9" sheetId="4" r:id="rId1"/>
    <sheet name="Таблица 10" sheetId="1" r:id="rId2"/>
    <sheet name="Таблица 12" sheetId="2" r:id="rId3"/>
    <sheet name="Таблица 13" sheetId="3" r:id="rId4"/>
  </sheets>
  <externalReferences>
    <externalReference r:id="rId5"/>
  </externalReferences>
  <definedNames>
    <definedName name="_xlnm.Print_Titles" localSheetId="1">'Таблица 10'!$6:$8</definedName>
    <definedName name="_xlnm.Print_Titles" localSheetId="2">'Таблица 12'!$6:$8</definedName>
    <definedName name="_xlnm.Print_Titles" localSheetId="3">'Таблица 13'!$6:$7</definedName>
  </definedNames>
  <calcPr calcId="145621"/>
</workbook>
</file>

<file path=xl/calcChain.xml><?xml version="1.0" encoding="utf-8"?>
<calcChain xmlns="http://schemas.openxmlformats.org/spreadsheetml/2006/main">
  <c r="H57" i="4" l="1"/>
  <c r="H56" i="4"/>
  <c r="H55" i="4"/>
  <c r="H54" i="4"/>
  <c r="H53" i="4"/>
  <c r="H52" i="4"/>
  <c r="H51" i="4"/>
  <c r="H50" i="4"/>
  <c r="H49" i="4"/>
  <c r="H48" i="4"/>
  <c r="H47" i="4"/>
  <c r="H45" i="4"/>
  <c r="H40" i="4"/>
  <c r="H41" i="4"/>
  <c r="H42" i="4"/>
  <c r="H43" i="4"/>
  <c r="H44" i="4"/>
  <c r="H38" i="4"/>
  <c r="H39" i="4"/>
  <c r="H37" i="4"/>
  <c r="H36" i="4"/>
  <c r="H35" i="4"/>
  <c r="H34" i="4"/>
  <c r="H33" i="4"/>
  <c r="H31" i="4"/>
  <c r="H30" i="4"/>
  <c r="H29" i="4"/>
  <c r="H28" i="4"/>
  <c r="H27" i="4"/>
  <c r="H25" i="4"/>
  <c r="H24" i="4"/>
  <c r="H23" i="4"/>
  <c r="H21" i="4"/>
  <c r="H20" i="4"/>
  <c r="H19" i="4"/>
  <c r="H18" i="4"/>
  <c r="H16" i="4"/>
  <c r="H14" i="4"/>
  <c r="H13" i="4"/>
  <c r="H12" i="4"/>
  <c r="K73" i="2" l="1"/>
  <c r="K72" i="2"/>
  <c r="K57" i="2"/>
  <c r="K56" i="2"/>
  <c r="K32" i="2"/>
  <c r="G556" i="3"/>
  <c r="G542" i="3"/>
  <c r="G511" i="3"/>
  <c r="G507" i="3"/>
  <c r="G469" i="3"/>
  <c r="G465" i="3"/>
  <c r="G415" i="3"/>
  <c r="G409" i="3"/>
  <c r="G394" i="3"/>
  <c r="G360" i="3"/>
  <c r="G359" i="3"/>
  <c r="G248" i="3"/>
  <c r="G224" i="3"/>
  <c r="G220" i="3"/>
  <c r="G219" i="3"/>
  <c r="G199" i="3"/>
  <c r="G108" i="3"/>
  <c r="G107" i="3"/>
  <c r="G87" i="3"/>
  <c r="G86" i="3"/>
  <c r="J80" i="2" l="1"/>
  <c r="J78" i="2"/>
  <c r="K78" i="2" s="1"/>
  <c r="J66" i="2"/>
  <c r="K66" i="2" s="1"/>
  <c r="I65" i="2"/>
  <c r="I64" i="2" s="1"/>
  <c r="J60" i="2"/>
  <c r="K60" i="2" s="1"/>
  <c r="J58" i="2"/>
  <c r="J55" i="2"/>
  <c r="K55" i="2" s="1"/>
  <c r="I55" i="2"/>
  <c r="J54" i="2"/>
  <c r="I54" i="2"/>
  <c r="I53" i="2"/>
  <c r="J39" i="2"/>
  <c r="K39" i="2" s="1"/>
  <c r="H38" i="2"/>
  <c r="H37" i="2" s="1"/>
  <c r="H9" i="2" s="1"/>
  <c r="J35" i="2"/>
  <c r="J28" i="2"/>
  <c r="K28" i="2" s="1"/>
  <c r="I28" i="2"/>
  <c r="I27" i="2"/>
  <c r="I26" i="2" s="1"/>
  <c r="J23" i="2"/>
  <c r="K23" i="2" s="1"/>
  <c r="J20" i="2"/>
  <c r="I15" i="2"/>
  <c r="I11" i="2" s="1"/>
  <c r="I10" i="2" s="1"/>
  <c r="F554" i="3"/>
  <c r="E554" i="3"/>
  <c r="F549" i="3"/>
  <c r="E549" i="3"/>
  <c r="E451" i="3" s="1"/>
  <c r="E547" i="3"/>
  <c r="F540" i="3"/>
  <c r="G540" i="3" s="1"/>
  <c r="E540" i="3"/>
  <c r="F505" i="3"/>
  <c r="E505" i="3"/>
  <c r="F463" i="3"/>
  <c r="G463" i="3" s="1"/>
  <c r="E463" i="3"/>
  <c r="F462" i="3"/>
  <c r="E462" i="3"/>
  <c r="F458" i="3"/>
  <c r="G458" i="3" s="1"/>
  <c r="E458" i="3"/>
  <c r="E455" i="3"/>
  <c r="E423" i="3"/>
  <c r="E421" i="3"/>
  <c r="F414" i="3"/>
  <c r="G414" i="3" s="1"/>
  <c r="E414" i="3"/>
  <c r="F407" i="3"/>
  <c r="E407" i="3"/>
  <c r="F393" i="3"/>
  <c r="G393" i="3" s="1"/>
  <c r="E393" i="3"/>
  <c r="E367" i="3"/>
  <c r="E366" i="3"/>
  <c r="E365" i="3" s="1"/>
  <c r="F358" i="3"/>
  <c r="G358" i="3" s="1"/>
  <c r="E358" i="3"/>
  <c r="E353" i="3"/>
  <c r="F351" i="3"/>
  <c r="G351" i="3" s="1"/>
  <c r="F346" i="3"/>
  <c r="F345" i="3"/>
  <c r="E337" i="3"/>
  <c r="F246" i="3"/>
  <c r="G246" i="3" s="1"/>
  <c r="E246" i="3"/>
  <c r="F218" i="3"/>
  <c r="E218" i="3"/>
  <c r="F197" i="3"/>
  <c r="E197" i="3"/>
  <c r="E169" i="3" s="1"/>
  <c r="F171" i="3"/>
  <c r="E171" i="3"/>
  <c r="E164" i="3" s="1"/>
  <c r="F170" i="3"/>
  <c r="F163" i="3" s="1"/>
  <c r="G163" i="3" s="1"/>
  <c r="E170" i="3"/>
  <c r="E163" i="3" s="1"/>
  <c r="F168" i="3"/>
  <c r="E168" i="3"/>
  <c r="F164" i="3"/>
  <c r="F161" i="3"/>
  <c r="E161" i="3"/>
  <c r="E14" i="3" s="1"/>
  <c r="F157" i="3"/>
  <c r="F156" i="3"/>
  <c r="E156" i="3"/>
  <c r="E136" i="3"/>
  <c r="E135" i="3"/>
  <c r="F106" i="3"/>
  <c r="E106" i="3"/>
  <c r="F85" i="3"/>
  <c r="G85" i="3" s="1"/>
  <c r="E85" i="3"/>
  <c r="F52" i="3"/>
  <c r="E52" i="3"/>
  <c r="E24" i="3" s="1"/>
  <c r="F51" i="3"/>
  <c r="E51" i="3"/>
  <c r="E16" i="3" s="1"/>
  <c r="E29" i="3"/>
  <c r="J15" i="2" l="1"/>
  <c r="K20" i="2"/>
  <c r="J27" i="2"/>
  <c r="K35" i="2"/>
  <c r="J53" i="2"/>
  <c r="K53" i="2" s="1"/>
  <c r="K58" i="2"/>
  <c r="K54" i="2"/>
  <c r="J79" i="2"/>
  <c r="K79" i="2" s="1"/>
  <c r="K80" i="2"/>
  <c r="F451" i="3"/>
  <c r="G451" i="3" s="1"/>
  <c r="G549" i="3"/>
  <c r="G164" i="3"/>
  <c r="G407" i="3"/>
  <c r="F24" i="3"/>
  <c r="G24" i="3" s="1"/>
  <c r="G52" i="3"/>
  <c r="G106" i="3"/>
  <c r="F155" i="3"/>
  <c r="G156" i="3"/>
  <c r="G161" i="3"/>
  <c r="G168" i="3"/>
  <c r="G171" i="3"/>
  <c r="G218" i="3"/>
  <c r="F240" i="3"/>
  <c r="G345" i="3"/>
  <c r="G462" i="3"/>
  <c r="G505" i="3"/>
  <c r="F547" i="3"/>
  <c r="G547" i="3" s="1"/>
  <c r="G554" i="3"/>
  <c r="F23" i="3"/>
  <c r="G23" i="3" s="1"/>
  <c r="G51" i="3"/>
  <c r="F169" i="3"/>
  <c r="G169" i="3" s="1"/>
  <c r="G197" i="3"/>
  <c r="E346" i="3"/>
  <c r="E241" i="3" s="1"/>
  <c r="E234" i="3" s="1"/>
  <c r="G353" i="3"/>
  <c r="E134" i="3"/>
  <c r="E157" i="3"/>
  <c r="E155" i="3" s="1"/>
  <c r="E162" i="3"/>
  <c r="F241" i="3"/>
  <c r="G346" i="3"/>
  <c r="E17" i="3"/>
  <c r="E15" i="3" s="1"/>
  <c r="E456" i="3"/>
  <c r="E449" i="3"/>
  <c r="F455" i="3"/>
  <c r="G455" i="3" s="1"/>
  <c r="F162" i="3"/>
  <c r="G162" i="3" s="1"/>
  <c r="F16" i="3"/>
  <c r="G16" i="3" s="1"/>
  <c r="E50" i="3"/>
  <c r="F456" i="3"/>
  <c r="G456" i="3" s="1"/>
  <c r="I38" i="2"/>
  <c r="I37" i="2" s="1"/>
  <c r="I9" i="2" s="1"/>
  <c r="J65" i="2"/>
  <c r="J38" i="2"/>
  <c r="F239" i="3"/>
  <c r="F233" i="3"/>
  <c r="E23" i="3"/>
  <c r="E22" i="3" s="1"/>
  <c r="F344" i="3"/>
  <c r="F17" i="3"/>
  <c r="E345" i="3"/>
  <c r="F50" i="3"/>
  <c r="J26" i="2" l="1"/>
  <c r="K26" i="2" s="1"/>
  <c r="K27" i="2"/>
  <c r="J37" i="2"/>
  <c r="K38" i="2"/>
  <c r="J64" i="2"/>
  <c r="K64" i="2" s="1"/>
  <c r="K65" i="2"/>
  <c r="J11" i="2"/>
  <c r="K15" i="2"/>
  <c r="G157" i="3"/>
  <c r="G50" i="3"/>
  <c r="F234" i="3"/>
  <c r="G234" i="3" s="1"/>
  <c r="G241" i="3"/>
  <c r="G240" i="3"/>
  <c r="G17" i="3"/>
  <c r="G155" i="3"/>
  <c r="G344" i="3"/>
  <c r="F22" i="3"/>
  <c r="G22" i="3" s="1"/>
  <c r="E10" i="3"/>
  <c r="F449" i="3"/>
  <c r="G449" i="3" s="1"/>
  <c r="F14" i="3"/>
  <c r="G14" i="3" s="1"/>
  <c r="E344" i="3"/>
  <c r="E240" i="3"/>
  <c r="F232" i="3"/>
  <c r="F9" i="3"/>
  <c r="F15" i="3"/>
  <c r="G15" i="3" s="1"/>
  <c r="F10" i="3"/>
  <c r="G10" i="3" s="1"/>
  <c r="J10" i="2" l="1"/>
  <c r="K10" i="2" s="1"/>
  <c r="K11" i="2"/>
  <c r="J9" i="2"/>
  <c r="K9" i="2" s="1"/>
  <c r="K37" i="2"/>
  <c r="F8" i="3"/>
  <c r="E239" i="3"/>
  <c r="G239" i="3" s="1"/>
  <c r="E233" i="3"/>
  <c r="G233" i="3" s="1"/>
  <c r="E9" i="3" l="1"/>
  <c r="E232" i="3"/>
  <c r="G232" i="3" s="1"/>
  <c r="E8" i="3" l="1"/>
  <c r="G8" i="3" s="1"/>
  <c r="G9" i="3"/>
</calcChain>
</file>

<file path=xl/sharedStrings.xml><?xml version="1.0" encoding="utf-8"?>
<sst xmlns="http://schemas.openxmlformats.org/spreadsheetml/2006/main" count="1789" uniqueCount="582">
  <si>
    <t>№ п/п</t>
  </si>
  <si>
    <t>Ответственный исполнитель, соисполнители</t>
  </si>
  <si>
    <t>1.</t>
  </si>
  <si>
    <t>1.1.</t>
  </si>
  <si>
    <t>1.1.1.</t>
  </si>
  <si>
    <t>Нормативное правовое обеспечение реализации подпрограммы переселения</t>
  </si>
  <si>
    <t>департамент труда и социального развития Приморского края</t>
  </si>
  <si>
    <t>1.1.2.</t>
  </si>
  <si>
    <t>Информационное обеспечение реализации подпрограммы переселения, проведение презентаций в странах с наиболее высоким миграционным потенциалом</t>
  </si>
  <si>
    <t>1.1.3.</t>
  </si>
  <si>
    <t>Учет заявлений соотечественников, формирование реестра участников Госпрограммы по переселению соотечественников и членов их семей, переселяющихся на постоянное место жительства в Приморский край, с использованием единого централизованного информационного ресурса (банка данных)</t>
  </si>
  <si>
    <t>Содействие трудоустройству и занятости участников Госпрограммы по переселению соотечественников и членов их семей</t>
  </si>
  <si>
    <t xml:space="preserve">Формирование, регулярное обновление и размещение (не реже одного раза в месяц) информационно-справочных материалов о возможности трудоустройства на территории вселения, получения профессионального образования, реализации подпрограммы переселения и других материалов на информационном портале АИС «Соотечественники»; информационное сопровождение реализации подпрограммы переселения в средствах массовой информации </t>
  </si>
  <si>
    <t>Оказание консультационной и информационной поддержки по вопросам предпринимательской деятельности</t>
  </si>
  <si>
    <t xml:space="preserve">Обеспечение предоставления мер социальной поддержки участникам Госпрограммы по переселению соотечественников и членам их семей </t>
  </si>
  <si>
    <t>2.</t>
  </si>
  <si>
    <t>2.1.</t>
  </si>
  <si>
    <t>Опережающее профессиональное обучение работников организаций, находящихся под риском увольнения</t>
  </si>
  <si>
    <t>Временная занятость работников организаций, находящихся под риском увольнения, и граждан, ищущих работу</t>
  </si>
  <si>
    <t>3.</t>
  </si>
  <si>
    <t>3.1.</t>
  </si>
  <si>
    <t>Контрольное событие: утверждение государственных заданий государственным учреждениям службы занятости населения на предоставление государственных услуг в сфере занятости населения</t>
  </si>
  <si>
    <t xml:space="preserve">Содействие гражданам в поиске подходящей работы, а работодателям в подборе необходимых работников </t>
  </si>
  <si>
    <t>Социальная адаптация безработных граждан на рынке труда и психологическая поддержка безработных граждан</t>
  </si>
  <si>
    <t>Профессиональное обучение и дополнительное профессиональное образование безработных граждан, включая обучение в другой местности</t>
  </si>
  <si>
    <t>Организация проведения оплачиваемых общественных работ</t>
  </si>
  <si>
    <t>Контрольное событие: подготовка проекта постановления Администрации Приморского края об утверждении видов общественных работ в Приморском крае</t>
  </si>
  <si>
    <t>Организация временного трудоустройства несовершеннолетних граждан в возрасте от 14 до 18 лет в свободное от учебы время</t>
  </si>
  <si>
    <t>Организация временного трудоустройства безработных граждан, испытывающих трудности в поиске работы</t>
  </si>
  <si>
    <t>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</si>
  <si>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</si>
  <si>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Содействие самозанятости безработных граждан, включая оказание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дополнительное профессиональное образование по направлению государственных учреждений службы занятости населения, единовременной финансовой помощи при их государственной регистрации в качестве юридического лица, индивидуального предпринимателя либо крестьянского (фермерского) хозяйства, а также единовременной финансовой помощи на подготовку документов для соответствующей государственной регистрации, в том числе с предоставлением социальной выплаты при государственной регистрации безработных граждан в качестве юридического лица, индивидуального предпринимателя либо крестьянского (фермерского) хозяйства</t>
  </si>
  <si>
    <t>Информирование о положении на рынке труда в Приморском крае, включая организацию ярмарок вакансий и учебных рабочих мест</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</si>
  <si>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</si>
  <si>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государственных учреждений службы занятости населения</t>
  </si>
  <si>
    <t>Обеспечение деятельности подведомственных краевых государственных казенных учреждений в 2013 году</t>
  </si>
  <si>
    <t>Реализация дополнительных мероприятий в сфере занятости населения Приморского края:</t>
  </si>
  <si>
    <t>Осуществление социальных выплат гражданам, признанным в установленном порядке безработными</t>
  </si>
  <si>
    <t>Мероприятия по обеспечению функционирования программного комплекса по предоставлению государственных услуг в области содействия занятости населения</t>
  </si>
  <si>
    <t>Проведение очередного краевого совещания по вопросам охраны труда</t>
  </si>
  <si>
    <t>Организация работы горячих линий в целях информирования и консультирования по вопросам охраны и условий труда</t>
  </si>
  <si>
    <t>Содействие в реализации мероприятий проекта «Декларирование деятельности организаций по реализации трудовых прав работников», утвержденного профсоюзами, работодателями и Администрацией Приморского края, в области охраны труда в Приморском крае</t>
  </si>
  <si>
    <t>Мониторинг состояния условий и охраны труда на территории Приморского края</t>
  </si>
  <si>
    <t>Координация деятельности на территории Приморского края организаций, проводящих специальную оценку условий труда, а также информирование и консультирование работодателей по вопросам проведения специальной оценки условий труда в соответствии с законодательством Российской Федерации в целях повышения качества проведения специальной оценки условий труда</t>
  </si>
  <si>
    <t>Проведение ежегодного краевого смотра-конкурса на лучшую постановку работы по охране труда среди работодателей на территории Приморского края</t>
  </si>
  <si>
    <t>Контрольное событие: проведение ежегодного краевого смотра-конкурса на лучшую постановку работы по охране труда на территории Приморского края</t>
  </si>
  <si>
    <t>Проведение ежегодного краевого смотра-конкурса на лучшую постановку работы по охране труда среди муниципальных районов и городских округов на территории Приморского края</t>
  </si>
  <si>
    <t>Проведение семинаров-совещаний по вопросам повышения качества обучения по охране труда с руководителями организаций, осуществляющих функции по проведению обучения работодателей и работников по вопросам охраны труда на территории Приморского края и аккредитованных в установленном порядке на выполнение работ (оказание услуг) по проведению обучения по охране труда работников</t>
  </si>
  <si>
    <t>Организация обучения по вопросам охраны труда и государственному управлению государственных гражданских служащих департамента труда и социального развития Приморского края</t>
  </si>
  <si>
    <t>Координация проведения на территории Приморского края в установленном порядке обучения по охране труда работников, в том числе руководителей организаций, а также работодателей - индивидуальных предпринимателей, проверки знания ими требований охраны труда, а также проведение обучения оказанию первой помощи пострадавшим на производстве</t>
  </si>
  <si>
    <t>Участие в научно-практических мероприятиях (семинар-совещание, конференции, конгрессы) Министерства труда и социальной защиты Российской Федерации и ФГБУ «ВНИИ охраны и экономики труда» Министерства труда и социальной защиты Российской Федерации</t>
  </si>
  <si>
    <t>Проведение семинаров по совершенствованию системы оплаты труда работников краевых государственных учреждений</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</si>
  <si>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государственными учреждениями службы занятости населения на праве оперативного управления</t>
  </si>
  <si>
    <t>Компенсация расходов на переаттестацию ученых степеней, нострификацию дипломов, аттестатов и других документов об образовании участникам Госпрограммы по переселению соотечественников и членам их семей</t>
  </si>
  <si>
    <t>Компенсация расходов на оплату полисов добровольного медицинского страхования участникам Госпрограммы по переселению соотечественников и членам их семей</t>
  </si>
  <si>
    <t>Компенсация понесенных расходов, связанных с наймом (поднаймом) жилого помещения, участникам Госпрограммы по переселению соотечественников, прибывшим из-за рубежа, а также гражданам, прибывшим из Украины</t>
  </si>
  <si>
    <t>Контрольное событие: заключение соглашения между Федеральной миграционной службой и высшим исполнительным органом государственной власти Приморского края о предоставлении на текущий финансовый год субсидии из федерального бюджета бюджету Приморского края на реализацию мероприятий, предусмотренных подпрограммой переселения</t>
  </si>
  <si>
    <t>Содействие участникам Госпрограммы по переселению соотечественников и членам их семей во временном размещении и обустройстве на территории вселения</t>
  </si>
  <si>
    <t>Возмещение затрат работодателей, связанных с приобретением, монтажом и установкой оборудования для оснащения рабочего места (в том числе специального) для трудоустройства на постоянную работу незанятых инвалидов и созданием инфраструктуры, необходимой для беспрепятственного доступа инвалидов к созданным рабочим местам</t>
  </si>
  <si>
    <t>Возмещение затрат работодателей, связанных с организацией временной занятости пострадавших граждан</t>
  </si>
  <si>
    <t>Выплата финансовой помощи пострадавшим гражданам для организации самозанятости</t>
  </si>
  <si>
    <t>Предоставление гражданам, открывшим собственное дело, стимулирующих выплат, связанных с созданием дополнительных рабочих мест для трудоустройства пострадавших граждан</t>
  </si>
  <si>
    <t>Информационное сопровождение подпрограммы мобильности трудовых ресурсов</t>
  </si>
  <si>
    <t>Отбор инвестиционных проектов</t>
  </si>
  <si>
    <t>Заключение с работодателями, реализующими инвестиционные проекты, соглашений об участии в подпрограмме мобильности трудовых ресурсов</t>
  </si>
  <si>
    <t>Контроль за осуществлением работником трудовой деятельности у работодателя в течение трех месяцев</t>
  </si>
  <si>
    <t>Мониторинг реализации подпрограммы мобильности трудовых ресурсов</t>
  </si>
  <si>
    <t>4.</t>
  </si>
  <si>
    <t>4.1.</t>
  </si>
  <si>
    <t>4.1.1.</t>
  </si>
  <si>
    <t>4.1.1.1.</t>
  </si>
  <si>
    <t>Контроль поступлений платежей за привлеченного работника в государственные внебюджетные фонды</t>
  </si>
  <si>
    <t>3.1.1.</t>
  </si>
  <si>
    <t>3.1.2.</t>
  </si>
  <si>
    <t>3.1.3.</t>
  </si>
  <si>
    <t>Изготовление бланков сертификатов для участников подпрограммы мобильности трудовых ресурсов</t>
  </si>
  <si>
    <t>Обеспечение реализации подпрограммы мобильности трудовых ресурсов</t>
  </si>
  <si>
    <t>Основное мероприятие «Реализация мероприятий, направленных на добровольное переселение соотечественников, проживающих за рубежом»</t>
  </si>
  <si>
    <t>1.1.4.</t>
  </si>
  <si>
    <t>Предоставление дополнительных гарантий участникам Госпрограммы по переселению соотечественников и членам их семей</t>
  </si>
  <si>
    <t>1.1.4.1.</t>
  </si>
  <si>
    <t>1.1.4.2.</t>
  </si>
  <si>
    <t>1.1.4.3.</t>
  </si>
  <si>
    <t>1.1.4.4.</t>
  </si>
  <si>
    <t>1.1.4.5.</t>
  </si>
  <si>
    <t>1.1.4.6.</t>
  </si>
  <si>
    <t>1.1.4.7.</t>
  </si>
  <si>
    <t>1.1.4.8.</t>
  </si>
  <si>
    <t>1.1.4.9.</t>
  </si>
  <si>
    <t>1.1.4.10.</t>
  </si>
  <si>
    <t>Подпрограмма «Об оказании содействия добровольному переселению в Приморский край соотечественников, проживающих за рубежом» (далее – подпрограмма переселения)</t>
  </si>
  <si>
    <t>Основное мероприятие «Сохранение занятости работников, находящихся под риском увольнения»</t>
  </si>
  <si>
    <t>2.1.1.</t>
  </si>
  <si>
    <t>2.1.2.</t>
  </si>
  <si>
    <t>Подпрограмма «Повышение мобильности трудовых ресурсов» (далее – подпрограмма мобильности трудовых ресурсов)</t>
  </si>
  <si>
    <t>Основное мероприятие «Развитие трудовой мобильности населения»</t>
  </si>
  <si>
    <t>3.1.1.1.</t>
  </si>
  <si>
    <t>3.1.1.2.</t>
  </si>
  <si>
    <t>3.1.1.3.</t>
  </si>
  <si>
    <t>3.1.1.4.</t>
  </si>
  <si>
    <t>3.1.1.5.</t>
  </si>
  <si>
    <t>3.1.1.6.</t>
  </si>
  <si>
    <t>Предоставление финансовой поддержки работодателям-участникам подпрограммы мобильности трудовых ресурсов</t>
  </si>
  <si>
    <t>Подготовка заключений о привлечении и об использовании иностранных работников</t>
  </si>
  <si>
    <t>Подпрограмма «Мероприятия в сфере занятости населения»</t>
  </si>
  <si>
    <t>Основное мероприятие «Активная политика занятости населения и социальная поддержка безработных граждан»</t>
  </si>
  <si>
    <t>Расходы на обеспечение деятельности (оказание услуг, выполнение работ) государственных учреждений службы занятости населения</t>
  </si>
  <si>
    <t>4.1.1.2.</t>
  </si>
  <si>
    <t>4.1.1.3.</t>
  </si>
  <si>
    <t>4.1.1.4.</t>
  </si>
  <si>
    <t>4.1.1.5.</t>
  </si>
  <si>
    <t>4.1.1.6.</t>
  </si>
  <si>
    <t>4.1.1.7.</t>
  </si>
  <si>
    <t>4.1.1.8.</t>
  </si>
  <si>
    <t>4.1.1.9.</t>
  </si>
  <si>
    <t>4.1.1.10.</t>
  </si>
  <si>
    <t>4.1.1.11.</t>
  </si>
  <si>
    <t>4.1.1.12.</t>
  </si>
  <si>
    <t>4.1.3.</t>
  </si>
  <si>
    <t>4.1.3.1.</t>
  </si>
  <si>
    <t>4.1.3.2.</t>
  </si>
  <si>
    <t>4.1.3.3.</t>
  </si>
  <si>
    <t>4.1.3.3.1.</t>
  </si>
  <si>
    <t>4.1.3.3.2.</t>
  </si>
  <si>
    <t>4.1.3.3.3.</t>
  </si>
  <si>
    <t>4.1.4.</t>
  </si>
  <si>
    <t>4.1.5.</t>
  </si>
  <si>
    <t>4.1.6.</t>
  </si>
  <si>
    <t>4.1.7.</t>
  </si>
  <si>
    <t>Иные межбюджетные трансферты, передаваемые бюджетам на реализацию программ местного развития и обеспечения занятости для шахтерских городов и поселков</t>
  </si>
  <si>
    <t>4.1.8.</t>
  </si>
  <si>
    <t>4.1.9.</t>
  </si>
  <si>
    <t>4.1.10.</t>
  </si>
  <si>
    <t>4.1.11.</t>
  </si>
  <si>
    <t>4.1.2.</t>
  </si>
  <si>
    <t>Расходы на приобретение государственными учреждениями службы занятости населения особо ценного движимого имущества</t>
  </si>
  <si>
    <t>5.</t>
  </si>
  <si>
    <t>Подпрограмма «Улучшение условий и охраны труда в Приморском крае»</t>
  </si>
  <si>
    <t>5.1.</t>
  </si>
  <si>
    <t>5.1.1.</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</si>
  <si>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безопасного труда на территории Приморского края:</t>
  </si>
  <si>
    <t>5.1.1.1.</t>
  </si>
  <si>
    <t>5.1.1.2.</t>
  </si>
  <si>
    <t>5.1.1.3.</t>
  </si>
  <si>
    <t>Проведение с работодателями на территории Приморского края работы, направленной на повышение количества рабочих мест, на которых проведена специальная оценка условий труда</t>
  </si>
  <si>
    <t>5.1.1.4.</t>
  </si>
  <si>
    <t>5.1.1.5.</t>
  </si>
  <si>
    <t>5.1.2.</t>
  </si>
  <si>
    <t>Совершенствование системы обучения, профессиональной подготовки по охране труда в Приморском крае:</t>
  </si>
  <si>
    <t>5.1.2.1.</t>
  </si>
  <si>
    <t>5.1.2.2.</t>
  </si>
  <si>
    <t>5.1.2.3.</t>
  </si>
  <si>
    <t>5.1.2.4.</t>
  </si>
  <si>
    <t>5.1.3.</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</si>
  <si>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</si>
  <si>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5.1.4.</t>
  </si>
  <si>
    <t>Развитие социального партнерства между субъектами социально-трудовых отношений на территории Приморского края:</t>
  </si>
  <si>
    <t>5.1.4.1.</t>
  </si>
  <si>
    <t>5.1.4.2.</t>
  </si>
  <si>
    <t>5.1.4.3.</t>
  </si>
  <si>
    <t>Проведение ежегодных совещаний по реализации работодателями предупредительных мер по сокращению производственного травматизма и профессиональных заболеваний работников, занятых на работах с вредными и (или) опасными производственными факторами с участием государственного учреждения – Приморского регионального отделения Фонда социального страхования Российской Федерации</t>
  </si>
  <si>
    <t>5.1.4.4.</t>
  </si>
  <si>
    <t>5.1.4.5.</t>
  </si>
  <si>
    <t>5.1.5.</t>
  </si>
  <si>
    <t>Содействие развитию системы реабилитации пострадавших на производстве в Приморском крае:</t>
  </si>
  <si>
    <t>5.1.5.1.</t>
  </si>
  <si>
    <t>Размещение на официальном сайте Администрации Приморского края в информационно-телекоммуникационной сети Интернет информации о возможностях проведения лечения застрахованных лиц после непосредственно происшедшего тяжелого несчастного случая на производстве до восстановления или установления стойкой утраты профессиональной трудоспособности</t>
  </si>
  <si>
    <t>Разработка предложений по вопросам обеспечения охраны труда в проект соглашения о регулировании социально-трудовых отношений, заключаемого между профсоюзами, работодателями и Администрацией Приморского края</t>
  </si>
  <si>
    <t>Разработка прогноза баланса трудовых ресурсов по видам экономической деятельности на очередной год и плановый шестилетний период</t>
  </si>
  <si>
    <t>Основное мероприятие «Превентивные меры, направленные на снижение производственного травматизма и профессиональных заболеваний»</t>
  </si>
  <si>
    <t>Плановый срок</t>
  </si>
  <si>
    <t>Фактический срок</t>
  </si>
  <si>
    <t>начала реализации</t>
  </si>
  <si>
    <t>окончания реализации</t>
  </si>
  <si>
    <t>апрель 2016 года</t>
  </si>
  <si>
    <t>март 2016 года</t>
  </si>
  <si>
    <t>январь 2016 года</t>
  </si>
  <si>
    <t>декабрь 2016 года</t>
  </si>
  <si>
    <t>Результаты</t>
  </si>
  <si>
    <t>запланированные</t>
  </si>
  <si>
    <t>достигнутые</t>
  </si>
  <si>
    <t>Причины недостижения запланированных результатов</t>
  </si>
  <si>
    <t>ОТЧЕТ</t>
  </si>
  <si>
    <t xml:space="preserve">о степени выполнения подпрограмм, программ, принятых в соответствии с требованиями федерального законодательства в сфере реализации </t>
  </si>
  <si>
    <t>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t>
  </si>
  <si>
    <t>Код бюджетной классификации</t>
  </si>
  <si>
    <t>ГРБС</t>
  </si>
  <si>
    <t>Рз Пр</t>
  </si>
  <si>
    <t>ЦСР</t>
  </si>
  <si>
    <t>ВР</t>
  </si>
  <si>
    <t>всего</t>
  </si>
  <si>
    <t>1</t>
  </si>
  <si>
    <t>7</t>
  </si>
  <si>
    <t>Государственная программа Приморского края «Содействие занятости населения Приморского края на 2013 - 2020 годы»</t>
  </si>
  <si>
    <t>департамент труда и социального развития Приморского края;
департамент образования и науки Приморского края; департамент финансов Приморского края</t>
  </si>
  <si>
    <t>Х</t>
  </si>
  <si>
    <t>0311</t>
  </si>
  <si>
    <t>0410121860</t>
  </si>
  <si>
    <t xml:space="preserve">1.1.4. </t>
  </si>
  <si>
    <t>Предоставление дополнительных гарантий участникам Государственной программы по оказанию содействия добровольному переселению в Российскую Федерацию соотечественников, проживающих за рубежом, утвержденной Указом Президента Российской Федерации от 22 июня 2006 года № 637 «О мерах по оказанию содействия добровольному переселению в Российскую Федерацию соотечественников, проживающих за рубежом», (далее – Госпрограмма по переселению соотечественников) и членам их семей</t>
  </si>
  <si>
    <t>04101R0860</t>
  </si>
  <si>
    <t>240, 610</t>
  </si>
  <si>
    <t xml:space="preserve">Содействие участникам Госпрограммы по переселению соотечественников и членам их семей временному размещению и обустройству на территории вселения
</t>
  </si>
  <si>
    <t>департамент труда и социального развития Приморского края;органы местного самоуправления муниципальных образований Приморского края - территории вселения</t>
  </si>
  <si>
    <t>Формирование, регулярное обновление и размещение (не реже одного раза в месяц) информационно-справочных материалов о возможности трудоустройства на территории вселения, получения профессионального образования, реализации подпрограммы переселения и других материалов на информационном портале АИС «Соотечественники»; информационное сопровождение реализации подпрограммы переселения в средствах массовой информации</t>
  </si>
  <si>
    <t>департамент труда и социального развития Приморского края; органы местного самоуправления муниципальных образований Приморского края - территории вселения</t>
  </si>
  <si>
    <t>департамент труда и социального развития Приморского края; департамент образования и науки Приморского края</t>
  </si>
  <si>
    <t xml:space="preserve"> 04101R0860</t>
  </si>
  <si>
    <t xml:space="preserve">240, 610 </t>
  </si>
  <si>
    <t xml:space="preserve">Обеспечение предоставления мер социальной поддержки участникам Госпрограммы по переселению соотечественников и членам их семей  </t>
  </si>
  <si>
    <t>департамент труда и социального развития Приморского края; органы местного самоуправления муниципальных образований Приморского края - территории вселения; департамент образования и науки Приморского края</t>
  </si>
  <si>
    <t>760</t>
  </si>
  <si>
    <t>0401</t>
  </si>
  <si>
    <t>810</t>
  </si>
  <si>
    <t>240</t>
  </si>
  <si>
    <t>0430122670</t>
  </si>
  <si>
    <t xml:space="preserve"> 04301R2380</t>
  </si>
  <si>
    <t xml:space="preserve"> 0440170590</t>
  </si>
  <si>
    <t>610</t>
  </si>
  <si>
    <t>Содействие гражданам в поиске подходящей работы, а работодателям в подборе необходимых работников</t>
  </si>
  <si>
    <t>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t>
  </si>
  <si>
    <t xml:space="preserve"> 0440170610</t>
  </si>
  <si>
    <t>Возмещение затрат работодателей на оплату труда инвалидов в течение одного финансового года в размере, составляющем в месяц не более одного установленного законодательством Российской Федерации минимального размера оплаты труда, увеличенного на страховые взносы в государственные внебюджетные фонды</t>
  </si>
  <si>
    <t>Содействие занятости граждан, пострадавших в результате чрезвычайной ситуации в связи с прохождением циклона и выпадением на территории Приморского края 24 - 30 июля 2013 года обильных осадков, включая работников организаций, расположенных на территориях, подвергшихся наводнению (далее – пострадавшие граждане) в 2013 году, в том числе:</t>
  </si>
  <si>
    <t>0401, 1003</t>
  </si>
  <si>
    <t>0440152900</t>
  </si>
  <si>
    <t>240, 320, 340, 530</t>
  </si>
  <si>
    <t xml:space="preserve"> 0440170600</t>
  </si>
  <si>
    <t>752</t>
  </si>
  <si>
    <t>1403</t>
  </si>
  <si>
    <t>540</t>
  </si>
  <si>
    <t xml:space="preserve">  0440151560</t>
  </si>
  <si>
    <t>0113</t>
  </si>
  <si>
    <t xml:space="preserve"> 0440122160</t>
  </si>
  <si>
    <t xml:space="preserve">5.1.2.1. </t>
  </si>
  <si>
    <t xml:space="preserve">5.1.2.2. </t>
  </si>
  <si>
    <t xml:space="preserve">5.1.2.3. </t>
  </si>
  <si>
    <t xml:space="preserve">5.1.2.4. </t>
  </si>
  <si>
    <t>0450193100</t>
  </si>
  <si>
    <t>530</t>
  </si>
  <si>
    <t xml:space="preserve"> 0450120510</t>
  </si>
  <si>
    <t>Содействие развитию системы реабилитации пострадавших на производстве в Приморском крае</t>
  </si>
  <si>
    <t>сводная бюджетная роспись, план на 1 января отчетного года</t>
  </si>
  <si>
    <t>сводная бюджетная роспись на отчетную дату</t>
  </si>
  <si>
    <t>кассовое исполнение</t>
  </si>
  <si>
    <t>о расходовании бюджетных ассигнований краевого бюджета на реализацию государственной программы Приморского края</t>
  </si>
  <si>
    <t>государственной программы, государственной программы Приморского края "Содействие занятости населения Приморского края на 2013 - 2020 годы"</t>
  </si>
  <si>
    <t>"Содействие занятости населения Приморского края на 2013 - 2020 годы"</t>
  </si>
  <si>
    <t>Объем бюджетных ассигнований краевого бюджета, (тыс. руб.)</t>
  </si>
  <si>
    <t>Источники ресурсного обеспечения</t>
  </si>
  <si>
    <t>федеральный бюджет (субсидии, субвенции, иные межбюджетные трансферты)</t>
  </si>
  <si>
    <t>краевой бюджет</t>
  </si>
  <si>
    <t>бюджет муниципальных образований</t>
  </si>
  <si>
    <t>государственные внебюджетные фонды Российской Федерации</t>
  </si>
  <si>
    <t xml:space="preserve">территориальные государственные внебюджетные фонды </t>
  </si>
  <si>
    <t>иные внебюджетные источники</t>
  </si>
  <si>
    <t>Информационное сопровождение подпрограммы переселения, проведение презентаций в странах с наиболее высоким миграционным потенциалом</t>
  </si>
  <si>
    <t>Содействие участникам Госпрограммы по переселению соотечественников и членам их семей временному размещению и обустройству на территории вселения</t>
  </si>
  <si>
    <t xml:space="preserve">Обеспечение предоставления мер социальной поддержки участникам Госпрограммы по переселению соотечественников и членам их семей </t>
  </si>
  <si>
    <t xml:space="preserve">Подпрограмма «Дополнительные мероприятия в сфере занятости населения, направленные на снижение напряженности на рынке труда Приморского края» </t>
  </si>
  <si>
    <t>1.2.1</t>
  </si>
  <si>
    <t>Оснвное мероприятие «Превентивные меры, направленные на снижение проивзодственного травматизма и профессиональных заболеваний»</t>
  </si>
  <si>
    <t>Разработка предложений по вопросам обеспечения охраны труда в проект Соглашения о регулировании социально-трудовых отношений, заключаемого между профсоюзами, работодателями и Администрацией Приморского края</t>
  </si>
  <si>
    <t>Оценка расходов 
(в соответствии с государственной программой)</t>
  </si>
  <si>
    <t>Фактические расходы,
(тыс. руб.)</t>
  </si>
  <si>
    <t xml:space="preserve"> программы Приморского края "Содействие занятости населения Приморского края на 2013 - 2020 годы", (тыс. руб.)</t>
  </si>
  <si>
    <t>о расходовании бюджетных ассигнований и внебюджетных источников на реализацию государственной</t>
  </si>
  <si>
    <t>Государственные задания краевым государственным бюджетным учреждениям «Центр занятости населения» городов и районов Приморского края по предоставлению государственных услуг в области содействия занятости населения на 2016 год и плановый период 2017-2018 годов утверждены приказом департамента труда и социального развития Приморского края от 28.01.2016 № 29</t>
  </si>
  <si>
    <t>Осуществляется регулярно, 1 раз в месяц.</t>
  </si>
  <si>
    <t>Осуществляется в рамках действующего законодательства Российской Федерации.</t>
  </si>
  <si>
    <t>Снижение количества дней временной нетрудоспособности в связи с несчастным случаем на производстве</t>
  </si>
  <si>
    <t xml:space="preserve">Снижение количества пострадавших от несчастных случаев на производстве, в том числе со смертельным исходом; снижение численности работников, занятых во вредных и (или) опасных условиях труда; снижение показателя профессиональной заболеваемости; увеличение количества рабочих мест, на которых проведена специальная оценка условий труда
</t>
  </si>
  <si>
    <t>Обеспечение требований трудового законодательства, непосредственно направленных на сохранение жизни и здоровья работников в процессе трудовой деятельности, в том числе регламентированных правовыми нормами Трудового кодекса Российской Федерации</t>
  </si>
  <si>
    <t>Снижение количества пострадавших от несчастных случаев на производстве, в том числе со смертельным исходом; снижение количества дней временной нетрудоспособности в связи с несчастным случаем на производстве; снижение численности работников, занятых во вредных и (или) опасных условиях труда; снижение показателя профессиональной заболеваемости; увеличение количества рабочих мест, на которых проведена специальная оценка условий труда; увеличение количества рабочих мест, на которых улучшены условия труда по результатам специальной оценки условий труда</t>
  </si>
  <si>
    <t>Снижение количества пострадавших от несчастных случаев на производстве, в том числе со смертельным исходом; снижение количества дней временной нетрудоспособности в связи с несчастным случаем на производстве; снижение численности работников, занятых во вредных и (или) опасных условиях труда; снижение показателя профессиональной заболеваемости; увеличение количества рабочих мест, на которых проведена специальная оценка условий труда; увеличение количества рабочих мест, на которых улучшены условия труда по результатам специальной оценки условий труда; стимулирование работодателей к экономии до 20% сумм страховых взносов на обязательное социальное страхование от несчастных случаев на производстве и профессиональных заболеваний и за счет этих средств оплата расходов на мероприятия, направленные на предупреждение производственного травматизма и профилактику профессиональных заболеваний</t>
  </si>
  <si>
    <t>Снижение количества пострадавших от несчастных случаев на производстве, в том числе со смертельным исходом; снижение количества дней временной нетрудоспособности в связи с несчастным случаем на производстве; снижение численности работников, занятых во вредных и (или) опасных условиях труда; снижение показателя профессиональной заболеваемости; увеличение количества рабочих мест, на которых проведена специальная оценка условий труда; увеличение количества рабочих мест, на которых улучшены условия труда по результатам специальной оценки условий труда; использование работодателем до 20% сумм страховых взносов на обязательное социальное страхование от несчастных случаев на производстве и профессиональных заболеваний и за счет этих средств оплата расходов на мероприятия, направленные на предупреждение производственного травматизма и профилактику профессиональных заболеваний</t>
  </si>
  <si>
    <t>Снижение количества пострадавших от несчастных случаев на производстве, в том числе со смертельным исходом; увеличение количества рабочих мест, на которых проведена специальная оценка условий труда; увеличение количества рабочих мест, на которых улучшены условия труда по результатам специальной оценки условий труда; стимулирование работодателей к экономии до 20% сумм страховых взносов на обязательное социальное страхование от несчастных случаев на производстве и профессиональных заболеваний и за счет этих средств оплата расходов на мероприятия, направленные на предупреждение производственного травматизма и профилактику профессиональных заболеваний</t>
  </si>
  <si>
    <t>Проведение ежегодного краевого смотра-конкурса на лучшую постановку работы по охране труда на территории Приморского края</t>
  </si>
  <si>
    <t>Увеличение количества рабочих мест, на которых проведена специальная оценка условий труда</t>
  </si>
  <si>
    <t>Обеспечение потребности работодателей в квалифицированных кадрах</t>
  </si>
  <si>
    <t>Определение значений показателей прогноза баланса трудовых ресурсов</t>
  </si>
  <si>
    <t>Развитие и обеспечение занятости для шахтерских городов и поселков</t>
  </si>
  <si>
    <t>Развитие государственной службы занятости населения как эффективного посредника между работодателями и гражданами, ищущими работу</t>
  </si>
  <si>
    <t>Социальная поддержка граждан в период безработицы (выплата пособий по безработице, стипендий в период профессионального обучения и дополнительного профессионального образования по направлению государственных учреждений службы занятости населения, страховых пенсий, назначенных досрочно)</t>
  </si>
  <si>
    <t>Ежегодная численность трудоустроенных инвалидов составит 26 человек в 2013 - 2015 годах, 33 человека – в 2016 - 2020 годах</t>
  </si>
  <si>
    <t xml:space="preserve">Развитие государственной службы занятости населения </t>
  </si>
  <si>
    <t>В результате реализации мероприятия в 2020 году численность безработных граждан, получивших государственную услугу в государственных учреждениях службы занятости населения, составит 50 человек</t>
  </si>
  <si>
    <t>В результате реализации мероприятия в 2020 году численность граждан, получивших государственную услугу в государственных учреждениях службы занятости населения, составит 350 человек, из них: 300 женщин в период отпуска по уходу за ребенком до достижения им возраста трех лет; 50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</si>
  <si>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В результате реализации мероприятия в 2020 году численность граждан, получивших государственную услугу в государственных учреждениях службы занятости населения, составит 931590 человек</t>
  </si>
  <si>
    <t>В результате реализации мероприятия в 2020 году численность безработных граждан, получивших государственную услугу в государственных учреждениях службы занятости населения, составит 780 человек</t>
  </si>
  <si>
    <t>В результате реализации мероприятия в 2020 году численность граждан, получивших государственную услугу в государственных учреждениях службы занятости населения, составит 33500 человек</t>
  </si>
  <si>
    <t>В результате реализации мероприятия в 2020 году численность трудоустроенных безработных граждан в возрасте от 18 до 20 лет, имеющих среднее профессиональное образование и ищущих работу впервые, составит 145 человек</t>
  </si>
  <si>
    <t>В результате реализации мероприятия в 2020 году численность трудоустроенных безработных граждан, испытывающих трудности в поиске работы, составит 550 человек</t>
  </si>
  <si>
    <t>В результате реализации мероприятия в 2020 году численность трудоустроенных несовершеннолетних граждан в возрасте от 14 до 18 лет в свободное от учебы время составит 11000 человек</t>
  </si>
  <si>
    <t>В результате реализации мероприятия в 2020 году численность граждан, направленных на оплачиваемые общественные работы, составит 5600 человек</t>
  </si>
  <si>
    <t>В результате реализации мероприятия в 2020 году численность безработных граждан, направленных на профессиональное обучение и дополнительное профессиональное образование, составит 4078 человек</t>
  </si>
  <si>
    <t>В результате реализации мероприятия в 2020 году численность безработных граждан, получивших государственные услуги в государственных учреждениях службы занятости населения, составит 5328 человек</t>
  </si>
  <si>
    <t>Утверждение перечня видов оплачиваемых общественных работ в Приморском крае на очередной год</t>
  </si>
  <si>
    <t>В результате реализации мероприятия в 2020 году численность граждан, обратившихся за содействием в поиске подходящей работы в государственные учреждения службы занятости населения, составит не менее 54700 человек</t>
  </si>
  <si>
    <t>Утверждение государственных заданий государственным учреждениям службы занятости населения на предоставление государственных услуг в сфере занятости населения</t>
  </si>
  <si>
    <t>Предотвращение роста напряженности на рынке труда, поддержание социальной стабильности в обществе; минимизация уровней общей и регистрируемой безработицы; развитие государственной службы занятости населения как эффективного посредника между работодателями и гражданами, ищущими работу</t>
  </si>
  <si>
    <t>В результате реализации мероприятия доля привлеченных работников, продолжающих осуществлять трудовую деятельность, в общей численности привлеченных работников составит на конец 2017 года не менее 80,0%</t>
  </si>
  <si>
    <t>В результате реализации мероприятия за период 2015 - 2017 годов будет создано не менее 1772 новых рабочих мест</t>
  </si>
  <si>
    <t xml:space="preserve">Удовлетворение кадровой потребности в квалифицированных специалистах, востребованных на рынке труда Приморского края </t>
  </si>
  <si>
    <t>Усиление социальной поддержки на территориях вселения участников Госпрограммы по переселению соотечественников</t>
  </si>
  <si>
    <t>Усиление социальной поддержки на территориях вселения участников Госпрограммы по переселению соотечественников и членов их семей</t>
  </si>
  <si>
    <t>Обеспечение права на трудоустройство в соответствии с полученной специальностью</t>
  </si>
  <si>
    <t>Улучшение информированности потенциальных участников Госпрограммы по переселению соотечественников на территориях вселения</t>
  </si>
  <si>
    <t>Увеличение возможностей трудоустройства на территориях вселения участников Госпрограммы по переселению соотечественников</t>
  </si>
  <si>
    <t>Информационное обеспечение реализации программы</t>
  </si>
  <si>
    <t>Усовершенствование системы учета поступивших анкет и прибывших на территорию вселения соотечественников, подготовки аналитических материалов</t>
  </si>
  <si>
    <t>Увеличение численности прибывших участников Госпрограммы по переселению соотечественников и членов их семей</t>
  </si>
  <si>
    <t>Заключение соглашения между Федеральной миграционной службой и высшим исполнительным органом государственной власти Приморского края о предоставлении на текущий финансовый год субсидии из федерального бюджета бюджету Приморского края на реализацию мероприятий, предусмотренных подпрограммой переселения</t>
  </si>
  <si>
    <t>Увеличение численности прибывших участников Госпрограммы по переселению соотечественников и членов их семей, увеличение возможностей их трудоустройства на территориях вселения; усиление социальной поддержки на территориях вселения участников Госпрограммы по переселению соотечественников и членов их семей; улучшение информированности потенциальных участников Госпрограммы по переселению соотечественников на территориях вселения</t>
  </si>
  <si>
    <t>Повышение информированности соотечественников об условиях участия в подпрограмме переселения, предоставляемых государственных гарантиях и мерах социальной поддержки участников Госпрограммы по переселению соотечественников и членов их семей, правах и обязанностях участников Госпрограммы по переселению соотечественников</t>
  </si>
  <si>
    <t>Обеспечение правовой и социальной защищенности соотечественников в период адаптации на территории вселения</t>
  </si>
  <si>
    <t>Повышение информированности соотечественников и общественности об условиях участия в подпрограмме переселения, предоставляемых государственных гарантиях и мерах социальной поддержки участников Госпрограммы по переселению соотечественников и членов их семей, результатах реализации подпрограммы переселения</t>
  </si>
  <si>
    <t>Улучшение демографической ситуации в Приморском крае</t>
  </si>
  <si>
    <t>Подпрограмма утверждена постановлением Администрации Приморского края от 27 июля 2015 года № 253-па.</t>
  </si>
  <si>
    <t>Проведено совещание с руководителями и специалистами организаций, аккредитованных на оказание услуг в сфере обучения по охране труда, по теме: «Итоги работы организаций, аккредитованных в области оказания услуг по вопросам охраны труда, в Приморском крае в 2015 году и задачи на 2016 год». Резолюция совещания направлена в вышеуказанные организации на исполнение.</t>
  </si>
  <si>
    <t>Мониторинг реализации подпрограммы осуществляется в сроки, установленные федеральным и краевым законодательством.</t>
  </si>
  <si>
    <t>Снижение количества пострадавших от несчастных случаев на производстве; снижение показателя профессиональной заболеваемости работников; увеличение количества рабочих мест, на которых проведена специальная оценка условий труда</t>
  </si>
  <si>
    <t>Снижение количества пострадавших от несчастных случаев на производстве; снижение удельного веса работников занятых во вредных и (или) опасных условиях труда; снижение показателя профессиональной заболеваемости работников; увеличение количества рабочих мест, на которых проведена специальная оценка условий труда</t>
  </si>
  <si>
    <t>Ежегодный краевой смотр-конкурс на лучшую постановку работы по охране труда на территории Приморского края проведен, награждение победителей состоялось на краевом совещании 26 апреля 2016 года</t>
  </si>
  <si>
    <t>В настоящее время единый реестр работодателей региона, гарантированно соблюдающих трудовые права работников, включает 94 организации, ставшие обладателями «Сертификата доверия работодателю».</t>
  </si>
  <si>
    <t>В I квартале 2016 года поступило 525 заявлений, по результатам рассмотрения вынесено 373 положительных решения (71,0%) и 152 отрицательных решения (29,0%).</t>
  </si>
  <si>
    <t>04401R8083</t>
  </si>
  <si>
    <t>0450120520</t>
  </si>
  <si>
    <t>0450120530</t>
  </si>
  <si>
    <t>Иные 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</si>
  <si>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Денежные средства на реализацию мероприятия в 2016 году не предусмотрены.</t>
  </si>
  <si>
    <t>Ежегодная численность трудоустроенных инвалидов составит 146 человек в 2013 - 2015 годах</t>
  </si>
  <si>
    <t>Осуществляется в рамках информирования участников Государственной программы при обращении в государственные учреждения службы занятости населения, органы местного самоуправления.</t>
  </si>
  <si>
    <t>Проведен краевой смотр-конкурс на лучшую постановку работы по охране труда среди работодателей на территории Приморского края.
В номинации «Лучшая организация Приморского края по постановке работы в области охраны труда, численность работников которой превышает 50 человек» заняли:
1 место - филиал ПАО «Федеральная сетевая компания Единой энергетической системы» - Приморское предприятие магистральных электрических сетей;
2 место - ФГКУ комбинат «Авангард» Управления Федерального агентства по государственным резервам по Дальневосточному Федеральному округу;
3 место - КГБУ СО «Екатериновский детский дом-интернат для умственно отсталых детей».
В номинации «Лучшая организация Приморского края по постановке работы в области охраны труда, численность работников которой не превышает 50 человек» заняли:
1 место - МАУ «Плавательный бассейн «Чайка» Уссурийского городского округа;
2 место - МДОБУ Детский сад общеразвивающего вида № 9 «Ромашка» Октябрьского района;
3 место - КГОБУ «Спасская специальная (коррекционная) общеобразовательная школа-интернат».</t>
  </si>
  <si>
    <t>июль 2016 года</t>
  </si>
  <si>
    <t>В связи с реорганизацией ФМС России и передачей полномочий в МВД России функций и полномочий в сфере миграции</t>
  </si>
  <si>
    <t xml:space="preserve">26 апреля проведено краевое совещание с органами государственного контроля (надзора), главами администраций городских округов и муниципальных районов Приморского края, специалистами по государственному управлению охраной труда муниципальных образований Приморского края по вопросу: «Итоги работы по государственному управлению охраной труда в Приморском крае за 2015 год и задачи на 2016 год». В совещании принял участие 91 человек. Резолюция совещания размещена на официальном сайте департамента труда и социального развития Приморского края, направлена на исполнение участникам совещания.
31 мая проведено V краевое совещание по охране труда по вопросу: «Реализация государственной политики в области безопасности и охраны труда, проблемы и пути их решений». В совещании приняли участие 440 человек. 11 работников Приморского края награждены Благодарностью Губернатора Приморского края за многолетний добросовестный труд, высокие профессиональные достижения, вклад в дело обеспечения безопасных условий и охраны труда в Приморском крае. Резолюция совещания размещена на официальном сайте департамента труда и социального развития Приморского края, направлена на исполнение участникам совещания.
</t>
  </si>
  <si>
    <t>Расходы по мероприятию в размере 1,2 тыс. рублей направлены на погашение кредиторской задолженности по оплате договоров, заключенных и исполненных в 2015 году (Киржачской типографией изготовлено 15 бланков сертификатов для участников подпрограммы).</t>
  </si>
  <si>
    <t>о достижении значений показателей государственной программы Приморского края</t>
  </si>
  <si>
    <t>Наименование показателей
государственной программы</t>
  </si>
  <si>
    <t>Ед. измерения</t>
  </si>
  <si>
    <t>год, предшествующий отчетному</t>
  </si>
  <si>
    <t>отчетный год</t>
  </si>
  <si>
    <t>план</t>
  </si>
  <si>
    <t>факт</t>
  </si>
  <si>
    <t>Уровень безработицы (по методологии Международной организации труда) в среднем за год</t>
  </si>
  <si>
    <t>%</t>
  </si>
  <si>
    <t>Уровень регистрируемой безработицы в среднем за год</t>
  </si>
  <si>
    <t>Замещение миграционной убыли населения прибывшими в Приморский край участниками Государственной программы по оказанию содействия добровольному переселению в Российскую Федерацию соотечественников, проживающих за рубежом, утвержденной Указом Президента Российской Федерации от 22 июня 2006 года № 637 «О мерах по оказанию содействия добровольному переселению в Российскую Федерацию соотечественников, проживающих за рубежом», (далее – Госпрограмма по переселению соотечественников) и членами их семей</t>
  </si>
  <si>
    <t>Удельный вес численности высококвалифицированных работников в общей численности квалифицированных работников в регионе</t>
  </si>
  <si>
    <t>х</t>
  </si>
  <si>
    <t>Показатель рассчитывается Приморскстатом после получения из Росстата показателей для мониторинга деятельности субъектов Российской Федерации (II квартал года, следующего за отчетным)</t>
  </si>
  <si>
    <r>
      <t xml:space="preserve">Удельный вес работников, занятых во вредных и (или) опасных условиях труда, в общей численности работников </t>
    </r>
    <r>
      <rPr>
        <b/>
        <sz val="10"/>
        <rFont val="Times New Roman"/>
        <family val="1"/>
        <charset val="204"/>
      </rPr>
      <t>(оценка)</t>
    </r>
  </si>
  <si>
    <t>Соответствует плановому значению</t>
  </si>
  <si>
    <t>6.</t>
  </si>
  <si>
    <t>человек</t>
  </si>
  <si>
    <t>6.1.</t>
  </si>
  <si>
    <t>Численность участников Госпрограммы по переселению соотечественников</t>
  </si>
  <si>
    <t>6.2.</t>
  </si>
  <si>
    <t>Численность членов их семей</t>
  </si>
  <si>
    <t>7.</t>
  </si>
  <si>
    <t>Количество проведенных презентаций подпрограммы переселения в странах проживания соотечественников - потенциальных участников Госпрограммы по переселению соотечественников</t>
  </si>
  <si>
    <t>единиц</t>
  </si>
  <si>
    <t>8.</t>
  </si>
  <si>
    <t>Численность участников Госпрограммы по переселению соотечественников и членов их семей, получивших компенсацию расходов на переаттестацию ученых степеней и нострификацию дипломов, аттестатов и других документов об образовании</t>
  </si>
  <si>
    <t>9.</t>
  </si>
  <si>
    <t>Численность участников Госпрограммы по переселению соотечественников, прибывших из-за рубежа, а также граждан, прибывших из Украины, которым предоставлена компенсация понесенных расходов, связанных с наймом (поднаймом) жилого помещения</t>
  </si>
  <si>
    <t>10.</t>
  </si>
  <si>
    <t>11.</t>
  </si>
  <si>
    <r>
      <t>Коэффициент миграционного прироста (убыли) населения Приморского края</t>
    </r>
    <r>
      <rPr>
        <b/>
        <sz val="10"/>
        <rFont val="Times New Roman"/>
        <family val="1"/>
        <charset val="204"/>
      </rPr>
      <t xml:space="preserve"> (оценка)</t>
    </r>
  </si>
  <si>
    <t>на 10 тыс. населения</t>
  </si>
  <si>
    <t>17.</t>
  </si>
  <si>
    <t>Число новых рабочих мест (в том числе высокопроизводительных), созданных при реализации инвестиционных проектов, включенных в подпрограмму мобильности трудовых ресурсов</t>
  </si>
  <si>
    <t>мест</t>
  </si>
  <si>
    <t>18.</t>
  </si>
  <si>
    <t>Численность работников, привлеченных работодателями из других субъектов Российской Федерации для реализации инвестиционных проектов, включенных в подпрограмму мобильности трудовых ресурсов</t>
  </si>
  <si>
    <t>19.</t>
  </si>
  <si>
    <t>Доля работников, продолжающих осуществлять трудовую деятельность на конец отчетного периода, в общей численности работников, привлеченных работодателями из других субъектов Российской Федерации для реализации инвестиционных проектов, включенных в подпрограмму мобильности трудовых ресурсов</t>
  </si>
  <si>
    <t>20.</t>
  </si>
  <si>
    <t>Доля высококвалифицированных специалистов в общей численности работников, привлеченных работодателями из других субъектов Российской Федерации для реализации инвестиционных проектов, включенных в подпрограмму мобильности трудовых ресурсов</t>
  </si>
  <si>
    <t>21.</t>
  </si>
  <si>
    <t>Доля работников, привлеченных работодателями с целью трудоустройства для реализации инвестиционных проектов, включенных в подпрограмму мобильности трудовых ресурсов, в общей численности трудоспособного населения в трудоспособном возрасте в Приморском крае</t>
  </si>
  <si>
    <t>22.</t>
  </si>
  <si>
    <t>Коэффициент напряженности на рынке труда в среднем за год</t>
  </si>
  <si>
    <t>23.</t>
  </si>
  <si>
    <t>Отношение численности безработных граждан, зарегистрированных в государственных учреждениях службы занятости населения, к общей численности безработных граждан (по методологии Международной организации труда)</t>
  </si>
  <si>
    <t>24.</t>
  </si>
  <si>
    <t>Удельный вес трудоустроенных граждан в общей численности граждан, обратившихся за содействием в поиске подходящей работы в государственные учреждения службы занятости населения</t>
  </si>
  <si>
    <t>25.</t>
  </si>
  <si>
    <t>Удельный вес безработных граждан, ищущих работу 12 и более месяцев, в общей численности безработных граждан, зарегистрированных в государствннных учреждениях службы занятости населения</t>
  </si>
  <si>
    <t>26.</t>
  </si>
  <si>
    <t>Удельный вес численности безработных граждан, прошедших профессиональное обучение и дополнительное профессиональное образование, в численности безработных граждан, зарегистрированных в государственных учреждениях службы занятости населения</t>
  </si>
  <si>
    <t>27.</t>
  </si>
  <si>
    <t>Удельный вес граждан, признанных безработными, в общей численности безработных граждан, завершивших профессиональное обучение, получивших дополнительное профессиональное образование</t>
  </si>
  <si>
    <t>28.</t>
  </si>
  <si>
    <t>Удельный вес численности женщин, находящихся в отпуске по уходу за ребенком до достижения им возраста трех лет, приступивших к трудовой деятельности после профессионального обучения и дополнительного профессионального образования, в общей численности женщин, находящихся в отпуске по уходу за ребенком до достижения им возраста трех лет, прошедших профессиональное обучение и дополнительное профессиональное образование по направлению государственных учреждений службы занятости населения</t>
  </si>
  <si>
    <t>29.</t>
  </si>
  <si>
    <t>Количество созданных рабочих мест для трудоустройства инвалидов, в том числе инвалидов, использующих кресла-коляски</t>
  </si>
  <si>
    <t>30.</t>
  </si>
  <si>
    <t>Отношение численности трудоустроенных инвалидов на оборудованные (оснащенные) для них рабочие места к общей численности инвалидов в трудоспособном возрасте</t>
  </si>
  <si>
    <t>31.</t>
  </si>
  <si>
    <t>Удельный вес численности безработных граждан, переехавших (переселившихся) в другую местность для трудоустройства по направлению государственных учреждений службы занятости населения, в численности безработных граждан, зарегистрированных в государственных учреждениях службы занятости населения</t>
  </si>
  <si>
    <t>32.</t>
  </si>
  <si>
    <t>Удельный вес численности граждан, удовлетворенных полнотой, доступностью и качеством государственных услуг в области содействия занятости, в общей численности граждан, принявших участие в опросе</t>
  </si>
  <si>
    <t>33.</t>
  </si>
  <si>
    <t>Удельный вес числа занятых в экономике региона в численности населения региона в трудоспособном возрасте (мужчины 16 - 59 лет, женщины 16 - 54 лет)</t>
  </si>
  <si>
    <t>34.</t>
  </si>
  <si>
    <r>
      <t xml:space="preserve">Численность пострадавших от несчастных случаев на производстве </t>
    </r>
    <r>
      <rPr>
        <b/>
        <sz val="10"/>
        <rFont val="Times New Roman"/>
        <family val="1"/>
        <charset val="204"/>
      </rPr>
      <t>(оценка)</t>
    </r>
  </si>
  <si>
    <t>работников</t>
  </si>
  <si>
    <r>
      <t>В том числе со смертельным исходом</t>
    </r>
    <r>
      <rPr>
        <b/>
        <sz val="10"/>
        <rFont val="Times New Roman"/>
        <family val="1"/>
        <charset val="204"/>
      </rPr>
      <t xml:space="preserve"> (оценка)</t>
    </r>
  </si>
  <si>
    <t>35.</t>
  </si>
  <si>
    <t>на 1000 работающих</t>
  </si>
  <si>
    <t>35.1.</t>
  </si>
  <si>
    <r>
      <t xml:space="preserve">Количество дней временной нетрудоспособности в связи с несчастным случаем на производстве в расчете на одного пострадавшего </t>
    </r>
    <r>
      <rPr>
        <b/>
        <sz val="10"/>
        <rFont val="Times New Roman"/>
        <family val="1"/>
        <charset val="204"/>
      </rPr>
      <t>(оценка)</t>
    </r>
  </si>
  <si>
    <t>дней</t>
  </si>
  <si>
    <t>36.</t>
  </si>
  <si>
    <r>
      <t>Численность работников, занятых во вредных и (или) опасных условиях труда</t>
    </r>
    <r>
      <rPr>
        <b/>
        <sz val="10"/>
        <rFont val="Times New Roman"/>
        <family val="1"/>
        <charset val="204"/>
      </rPr>
      <t xml:space="preserve"> (оценка)</t>
    </r>
  </si>
  <si>
    <t>37.</t>
  </si>
  <si>
    <t>Показатель профессиональной заболеваемости</t>
  </si>
  <si>
    <t>на 10000 работников</t>
  </si>
  <si>
    <t>Численность работников с установленным предварительным диагнозом профессионального заболевания по результатам проведения обязательных периодических медицинских осмотров</t>
  </si>
  <si>
    <t>38.</t>
  </si>
  <si>
    <t>Количество рабочих мест, на которых проведена специальная оценка условий труда &lt;2&gt;</t>
  </si>
  <si>
    <t>38.1.</t>
  </si>
  <si>
    <t>Удельный вес рабочих мест, на которых проведена специальная оценка условий труда, в общем количестве рабочих мест &lt;2&gt;</t>
  </si>
  <si>
    <t>Количество рабочих мест, на которых улучшены условия труда по результатам специальной оценки условий труда &lt;2&gt;</t>
  </si>
  <si>
    <t>39.</t>
  </si>
  <si>
    <t xml:space="preserve">Количество реализованных основных положений стандарта деятельности органов исполнительной власти субъекта Российской Федерации по обеспечению благоприятного инвестиционного климата в регионе </t>
  </si>
  <si>
    <t>&lt;1&gt;</t>
  </si>
  <si>
    <t>&lt;2&gt;</t>
  </si>
  <si>
    <t>«Содействие занятости населения Приморского края на 2013 - 2020 годы»</t>
  </si>
  <si>
    <t>за 2016 год</t>
  </si>
  <si>
    <t>Численность участников Госпрограммы по переселению соотечественников и членов их семей, прибывших в Приморский край и зарегистрированных в территориальных органах Управления МВД России по Приморскому краю, в том числе:</t>
  </si>
  <si>
    <t>Численность участников Госпрограммы по переселению соотечественников и членов их семей, направленных на профессиональное обучение и дополнительное профессиональное образование</t>
  </si>
  <si>
    <t>55,0</t>
  </si>
  <si>
    <t>33</t>
  </si>
  <si>
    <t>36.1.</t>
  </si>
  <si>
    <t>36.2.</t>
  </si>
  <si>
    <t>39.1.</t>
  </si>
  <si>
    <t>39.2.</t>
  </si>
  <si>
    <t>Приводятся формулы и краткий алгоритм расчета, периодичность сбора информации</t>
  </si>
  <si>
    <t xml:space="preserve">Проведение видеоконференций с соотечественниками, проживающими за рубежом, (при организационном участии уполномоченных органов за рубежом – консульских учреждений Российской Федерации и временных групп МВД России по вопросам миграции) и организациями соотечественников за рубежом </t>
  </si>
  <si>
    <t xml:space="preserve">Контрольное событие: принятие не менее 70,0% положительных решений по заявлениям участников Госпрограммы по переселению соотечественников от общего количества рассмотренных заявлений </t>
  </si>
  <si>
    <t xml:space="preserve">Принятие не менее 70,0% положительных решений по заявлениям участников Госпрограммы по переселению соотечественников от общего количества рассмотренных заявлений </t>
  </si>
  <si>
    <t>В результате реализации мероприятия за период 2015 - 2017 годов будет привлечено не менее 674 работников для реализации инвестиционных проектов</t>
  </si>
  <si>
    <t>Контрольное событие: заключение соглашения между Федеральной службой по труду и занятости и высшим исполнительным органом государственной власти Приморского края о предоставлении субсидии из федерального бюджета бюджету Приморского края на оказание мер поддержки привлекаемым для трудоустройства работникам из других субъектов Российской Федерации</t>
  </si>
  <si>
    <t>Заключение соглашения между Федеральной службой по труду и занятости и высшим исполнительным органом государственной власти Приморского края о предоставлении субсидии из федерального бюджета бюджету Приморского края на оказание мер поддержки привлекаемым для трудоустройства работникам из других субъектов Российской Федерации</t>
  </si>
  <si>
    <t>Перечень видов оплачиваемых общественных работ в Приморском крае на 2017 год утвержден постановлением Администрации Приморского края от 20.12.2016 № 588-па "О видах оплачиваемых общественных работ в Приморском крае в 2017 году".</t>
  </si>
  <si>
    <t>департамент труда и социального развития Приморского края; УМВД России по Приморскому краю</t>
  </si>
  <si>
    <t xml:space="preserve">Проведение видеоконференций с соотечественниками, проживающими за рубежом, (при организационном участии уполномоченных органов за рубежом – консульских учреждений Российской Федерации и временных групп МВД России по вопросам миграции) и организациями соотечественников за рубежом </t>
  </si>
  <si>
    <t>122</t>
  </si>
  <si>
    <t>630</t>
  </si>
  <si>
    <t>0440160690</t>
  </si>
  <si>
    <t>Профессиональное обучение и дополнительное профессиональное образование участников Госпрограммы по переселению соотечественников и членов их семей</t>
  </si>
  <si>
    <t>На территориях вселения Приморского края в выделенных жилых помещениях проживают 84 переселенца. Осуществляют найм жилых помещений 215 участников Госпрограммы.</t>
  </si>
  <si>
    <t>В 2016 году обратились в государственные учреждения службы занятости населения с целью поиска подходящей работы 396 соотечественников (24,1% от численности переселившихся соотечественников трудоспособного возраста), из них трудоустроено 216 человек (54,5% от обратившихся).</t>
  </si>
  <si>
    <t>Показатель улучшен на 7,5%. Выплаты произведены согласно поданным соотечественниками заявлениям.</t>
  </si>
  <si>
    <t>Показатель улучшен на 6,1 п.п. по сравнению с нормативом по причине высокого спроса со стороны безработных граждан на оказание государственной услуги по профессиональному обучению и дополнительному профессиональному образованию.</t>
  </si>
  <si>
    <t>4,3</t>
  </si>
  <si>
    <t>Показатель улучшен на 2,2 п.п. по причине высокого процента трудоустройства граждан после прохождения профессионального обучения.</t>
  </si>
  <si>
    <t>55,2</t>
  </si>
  <si>
    <t>Показатель улучшен на 0,2 п.п. за счет увеличения численности женщин, приступивших к работе после завершения профобучения по причине досрочного выхода из отпуска по уходу за ребенком, в том числе получившим места в детских дошкольных учреждениях.</t>
  </si>
  <si>
    <t>Совместная работа органов государственного контроля (надзора), государственного управления охраной труда, местного самоуправления, профсоюзов позволила за 2016 год сократить количество погибших на производстве до 36 работников.</t>
  </si>
  <si>
    <t>Совместная работа органов государственного контроля (надзора), государственного управления охраной труда, местного самоуправления, профсоюзов позволила за 2016 год сократить количество пострадавших на производстве.</t>
  </si>
  <si>
    <t>Совместная работа органов государственного контроля (надзора), государственного управления охраной труда, местного самоуправления, профсоюзов позволила за 2016 год сократить количество погибших на производстве.</t>
  </si>
  <si>
    <t>Показатель улучшен на 29,8% по сравнению с данными прошлого года в связи с уменьшением воздействия вредных производственных факторов на рабочих местах за счет применения работниками средств коллективной и индивидуальной защиты.</t>
  </si>
  <si>
    <t>Соответствует планому значению.</t>
  </si>
  <si>
    <t>Проведен ежеквартальный мониторинг состояния условий и охраны труда на территории Приморского края (состояние производственного травматизма, количество обученных по охране труда, количество рабочих мест, на которых проведена специальная оценка условий труда). Соответствующая информация размещена на официальном сайте департамента труда и социального развития Приморского края в информационно-телекоммуникационной сети Интернет.</t>
  </si>
  <si>
    <t xml:space="preserve">Проведено совещание с руководителями и специалистами организаций, аккредитованных на оказание услуг в сфере проведения специальной оценки условий труда, по теме: «Итоги работы организаций, аккредитованных в области оказания услуг по вопросам охраны труда, в Приморском крае в 2015 году и задачи на 2016 год». Резолюция совещания направлена в вышеуказанные организации на исполнение. </t>
  </si>
  <si>
    <t>По предварительным данным, специальная оценка условий труда проведена в 2951 организации Приморского края на 68388 рабочих местах.</t>
  </si>
  <si>
    <t>Обучено по охране труда 25 государственных гражданских служащих департамента труда и социального развития Приморского края.</t>
  </si>
  <si>
    <t>Работает тематическая «горячая линия» по вопросам соблюдения трудовых прав работников в части создания безопасных условий труда, предоставления государственных гарантий и компенсаций работникам, занятым во вредных и (или) опасных условиях труда, проведения специальной оценки условий труда, подготовки специалистов по охране труда.</t>
  </si>
  <si>
    <t>Осуществляется взаимодействие с представителями ФСС в части их участия в мероприятиях, проводимых по вопросам охраны труда.</t>
  </si>
  <si>
    <t xml:space="preserve">Показатель улучшен на 3,2 п.п., что свидетельствует об улучшении ситуации на рынке труда, повышении возможности трудоустройства безработных граждан, состоящих на учете в органах службы занятости населения. </t>
  </si>
  <si>
    <t>173</t>
  </si>
  <si>
    <t>34</t>
  </si>
  <si>
    <t>В рамках дополнительных мероприятий по содействию занятости трудоустроено 33 инвалида из числа выпускников учреждений высшего и среднего профессионального образования или прошедших обучение по направлению службы занятости населения на условиях возмещения работодателю затрат по оплате труда трудоустроенного инвалида (100% от планового показателя на 2016 год) и один инвалид, использующий кресло-коляску, на условиях возмещения работодателю затрат на обеспечение доступности рабочего места для инвалида.</t>
  </si>
  <si>
    <t>0,1</t>
  </si>
  <si>
    <t>Показатель улучшен на 3,5 п.п в связи со снижением численности населения региона в трудоспособном возрасте.</t>
  </si>
  <si>
    <t>В 2016 году оказано 748 консультаций по вопросам переселения в Приморский край. Работа по информированию потенциальных участников Государственной программы осуществлялась по телефону «горячей линии» департамента труда и социального развития Приморского края, по каналам электронной и почтовой связи, а также посредством распространения буклетов об условиях участия в региональной программе переселения. В Российских и зарубежных СМИ опубликовано 207 сообщений, освещающих возможности, предоставляемые соотечественникам в рамках Госпрограммы.</t>
  </si>
  <si>
    <t>При использовании технических каналов связи в отчетном периоде состоялось 3 видеоконференции с посольством России в Республике Казахстан, посольством России в Республике Молдова и представительством МВД России в Латвийской Республике. Видеоконференции проводились департаментом труда и социального развития Приморского края совместно с Управлением по вопросам миграции УМВД России по Приморскому краю при участии временных рабочих групп при посольствах Российской Федерации за рубежом.</t>
  </si>
  <si>
    <t>Органами исполнительной власти Приморского края, органами местного самоуправления территорий вселения, государственными учреждениями службы занятости населения и другими учреждениями реализуется комплекс мер по оказанию переселенцам информационно-консультационной, психологической и юридической поддержки.</t>
  </si>
  <si>
    <t>Сбор документов осуществлялся в установленном порядке до 15.06.2016. Заявки представлены 5 работодателями: ООО «РУСАГРО - ПРИМОРЬЕ», ООО «Судостроительный комплекс «Звезда» и группа компаний «Доброфлот», состоящая из 3-х организаций (ООО «Красный Вымпел», ООО «Ливадийский РСЗ», АО «Южморрыбфлот»), на рассмотрение поступило 6 инвестиционных проектов. Комиссией по отбору инвестиционных проектов от 07.07.2016 вынесено решение о включении всех представленных проектов в подпрограмму на 2017 год. 
12.09.2016 был организован дополнительный набор организаций для участия в подпрограмме в 2016 году. По результатам отбора в текущем году в подпрограмме участвуют три работодателя: ООО "ССК "Звезда", ООО "РУСАГРО-ПРИМОРЬЕ", ООО "Приморский завод "Европласт".</t>
  </si>
  <si>
    <t>В результате реализации мероприятия доля привлеченных работников в общей численности трудоспособного населения в трудоспособном возрасте в Приморском крае составит на конец 2017 года не менее 0,0306%</t>
  </si>
  <si>
    <t>В результате реализации мероприятия за период 2015 - 2017 годов будет привлечено не менее 674 работников для реализации инвестиционных проектов; доля привлеченных работников в общей численности трудоспособного населения в трудоспособном возрасте в Приморском крае составит на конец 2017 года не менее 0,0306%</t>
  </si>
  <si>
    <t>В результате реализации мероприятия доля высококвалифицированных специалистов в общей численности привлеченных работников составит на конец 2017 года не менее 30,0%; доля привлеченных работников, продолжающих осуществлять трудовую деятельность, в общей численности привлеченных работников составит на конец 2017 года не менее 80,0%</t>
  </si>
  <si>
    <t>За 2016 год на профессиональное обучение и дополнительное профессиональное образование направлено 4107 безработных граждан (100,7% от плана и 96,9% к 2015 году).</t>
  </si>
  <si>
    <t xml:space="preserve">В результате реализации мероприятия будет трудоустроено не менее 681 инвалида в 2013 - 2020 годах </t>
  </si>
  <si>
    <t>Проведен краевой смотр-конкурс на лучшую постановку работы по охране труда среди муниципальных районов и городских округов на территории Приморского края.
В номинации «Лучший городской округ Приморского края по постановке работы в области охраны труда» заняли:
1 место - администрация Находкинского городского округа;
2 место - администрация Арсеньевского городского округа;
3 место - администрация городского округа ЗАТО город Фокино.
В номинации «Лучший муниципальный район Приморского края по постановке работы в области охраны труда» заняли:
1 место - администрация Чугуевского муниципального района;
2 место - администрация Лазовского муниципального района;
3 место - администрация Черниговского муниципального района.</t>
  </si>
  <si>
    <t>Снижение количества пострадавших от несчастных случаев на производстве, в том числе со смертельным исходом; снижение количества дней временной нетрудоспособности в связи с несчастным случаем на производстве; снижение численности работников, занятых во вредных и (или) опасных условиях труда; снижение показателя профессиональной заболеваемости;
увеличение количества рабочих мест, на которых проведена специальная оценка условий труда; увеличение количества рабочих мест, на которых улучшены условия труда по результатам специальной оценки условий труда; использование работодателем до 20% сумм страховых взносов на обязательное социальное страхование от несчастных случаев на производстве и профессиональных заболеваний и за счет этих средств оплата расходов на мероприятия, направленные на предупреждение производственного травматизма и профилактику профессиональных заболеваний</t>
  </si>
  <si>
    <t>Делегация от Приморского края приняла участие во Всероссийской неделе охраны труда 18 - 22 апреля 2016 года. На церемонии подведения итогов всероссийского конкурса «Успех и безопасность - 2015» департаменту труда и социального развития Приморского края вручен сертификат, согласно которому Приморский край занимает 45 позицию во всероссийском рейтинге (по итогам 2014 года край занимал 53 позицию).</t>
  </si>
  <si>
    <t>В результате реализации мероприятия за период 2015 - 2017 годов будет привлечено не менее 674 работников для реализации инвестиционных проектов; доля привлеченных работников в общей численности трудоспособного населения в трудоспособном возрасте в Приморском крае составит на конец 2017 года не менее 0,0306%; за период 2015 - 2017 годов будет создано не менее 1772 новых рабочих мест</t>
  </si>
  <si>
    <t>Между МВД России и Администрацией Приморского края заключено два соглашения :Соглашение от 29 июля 2016 года № 20/9386 о предоставлении в 2016 году субсидии из федерального бюджета бюджету Приморского края на реализацию мероприятий, предусмотренных региональной программой переселения, включённой в Государственную программу по оказанию содействия добровольному переселению в Российскую Федерацию соотечественников, проживающих за рубежом, по итогам реализации в 2015 году региональной программы переселения; Соглашение от 27 октября 2016 года № 20/14381 о предоставлении в 2016 году субсидии из федерального бюджета бюджету Приморского края на реализацию мероприятий, предусмотренных региональной программой переселения, включённой в Государственную программу по оказанию содействия добровольному переселению в Российскую Федерацию соотечественников, проживающих за рубежом, по итогам реализации в 2015 году региональной программы переселения</t>
  </si>
  <si>
    <t>Сложности с подбором работодателей, желающих принять на временную раболту (1 месяц) граждан, испытывающих трудности в поиске работы</t>
  </si>
  <si>
    <t xml:space="preserve">За 2016 год организовано временное трудоустройство 76 безработных граждан в возрасте от 18 до 20 лет, имеющих среднее профессиональное образование и ищущих работу впервые (52,4% от плана и 78,0% к соответствующему периоду 2015 года). </t>
  </si>
  <si>
    <t>За 2016 год численность безработных граждан, получивших государственную услугу по содействию самозанятости, составила 837 человек (107,3% от плана и 100,6% к 2015 году). В том числе численность безработных граждан, получивших единовременную финансовую помощь при соответствующей государственной регистрации, составила 258 человек (97,0% к 2015 году).</t>
  </si>
  <si>
    <t>За 2016 года трудоустроено на условиях возмещения работодателю затрат на оплату труда 33 инвалида из числа выпускников учреждений профессионального образования (100,0% от планового показателя).</t>
  </si>
  <si>
    <t>За 2016 год в оплачиваемых общественных работах участвовало 5503 человека (98,3% от плана и 99,3% к 2015 году).</t>
  </si>
  <si>
    <t>Иные межбюджетные трансферты, полученные из федерального бюджета в сумме 156 407,94  тыс. рублей, перечислены в бюджеты муниципальных образований края в полном объеме (100% от запланированного объема средств на 2016 год).</t>
  </si>
  <si>
    <t>На осуществление социальных выплат гражданам, признанным в установленном порядке безработными, направлено 698441,43 тыс. рублей (99,2% от запланированного объема средств на 2016 год).</t>
  </si>
  <si>
    <t>0,25</t>
  </si>
  <si>
    <t>Соглашение между Федеральной службой по труду и занятости и высшим исполнительным органом государственной власти Приморского края о предоставлении субсидии из федерального бюджета бюджету Приморского края на оказание мер поддержки привлекаемым для трудоустройства работникам из других субъектов Российской Федерации заключено от 29.04.2016 (17.05.2016) № 12/2016 (530) / 47</t>
  </si>
  <si>
    <t>Значения показателей                               государственной программы</t>
  </si>
  <si>
    <t xml:space="preserve">В результате реализации мероприятий в сфере занятости населения в 2016 году ситуация на рынке труда отмечена как стабильная, показатель улучшен на 0,1 п.п. по сравнению с плановым показателем. Кроме того, размер пособия по безработице не пересматривается, при том, что уровень прожиточного минимума вырос, соответственно снижается интерес граждан к регистрации в качестве безработных с выплатой пособия по безработице в службе занятости населения и, как следствие, снижается уровень зарегистрированной безработицы. </t>
  </si>
  <si>
    <t>Показатель улучшен на 72,7% по сравнению с плановым показателем, что связано с прибытием на территорию Приморского края граждан, вынужденного покинувших территорию Украины, и привлечением их к участию в подпрограмме переселения.</t>
  </si>
  <si>
    <t>Показатель улучшен на 31,3% по сравнению с плановым показателем, что связано с прибытием на территорию Приморского края граждан, вынужденного покинувших территорию Украины, и привлечением их к участию в подпрограмме переселения.</t>
  </si>
  <si>
    <t>%              (в соответствии с нормативом)</t>
  </si>
  <si>
    <t>%                             (в соответствии с нормативом)</t>
  </si>
  <si>
    <t>Численность пострадавших на производстве с утратой трудоспособности на один рабочий день и более (оценка)</t>
  </si>
  <si>
    <t>Обоснование отклонений значений показателя на конец отчетного года (при наличии)</t>
  </si>
  <si>
    <t>Показатель уровня безработицы снизился на 0,9 п.п. по сравнению с 2015 годом и ниже планового показателя на 1,0 п.п., что свидетельствует об улучшении ситуации на рынке труда Приморского края в связи с улучшением основных показателей рынка труда и сокращением объемов высвобождения.</t>
  </si>
  <si>
    <t>Достигнутый показатель улучшен по сравнению с плановым значением по причине значительного увеличения  числа граждан, желающих принять участие в Госпрограмме по переселению соотечественников.</t>
  </si>
  <si>
    <t>Показатель улучшен в 3 раза по сравнению с плановым значением, что связано с прибытием на территорию Приморского края граждан, вынужденного покинувших территорию Украины, и привлечением их к участию в подпрограмме переселения.</t>
  </si>
  <si>
    <t>Показатель улучшен на 4%. Направление соотечественников на профессиональное обучение и дополнительное профессиональное образование осуществлялось согласно поданным соотечественниками заявлениям.</t>
  </si>
  <si>
    <t xml:space="preserve">Показатель улучшен на 39,5%. Доля количества рабочих мест с оптимальными и допустимыми условиями труда в общем объеме рабочих мест, прошедших СОУТ, составляет 70,9%, с вредными условиями труда - 29,1%. </t>
  </si>
  <si>
    <t>Показатель улучшен на 4,5 п.п.</t>
  </si>
  <si>
    <t>Показатель улучшен на 53,8% в связи с уменьшением воздействия вредных производственных факторов на рабочих местах за счет применения работниками средств коллективной и индивидуальной защиты.</t>
  </si>
  <si>
    <t>Соответствует планому значению. Численность работников, занятых во вредных и (или) опасных условиях труда, сократилась благодаря модернизация технологического оборудования на предприятиях края.</t>
  </si>
  <si>
    <t xml:space="preserve">Показатель улучшен на 13,3% за счет снижения общего уровня производственного травматизма. </t>
  </si>
  <si>
    <t>Показатель не достигнут. Увеличение коэффициента миграционной убыли населения обусловлено оттоком населения с территории Приморского края.</t>
  </si>
  <si>
    <t>Показатель улучшен на 64%. Совместная работа органов государственного контроля (надзора), государственного управления охраной труда, местного самоуправления, профсоюзов позволила за 2016 год сократить количество пострадавших на производстве до 650 работников.</t>
  </si>
  <si>
    <t>Соответствует плановому значению.</t>
  </si>
  <si>
    <t>Показатель улучшен на 10,8 п.п., что обусловлено повышением полноты, доступности и качества предоставляемых государственных услуг в области содействия занятости.</t>
  </si>
  <si>
    <t>Показатель улучшен на 0,4 п.п. по сравнению с 2015 годом, но на 7,8 п.п. меньше планового показателя 2016 года. Это связано с: 1) проблемой структурной несбалансированности рынка труда (на долю вакансий, предназначенных для рабочих профессий (специальностей), приходится около 80% от общего количества заявленных вакансий, в то время как среди граждан, обратившихся за содействием в поиске подходящей работы, 30% составляют граждане, ранее работавшие на должности служащего); 2) дефицитом высокооплачиваемых рабочих мест на рынке труда, низкими темпами создания новых рабочих мест вследствие институциональных барьеров для развития бизнеса; 3) снижением практически в 2 раза количества вакансий, заявленных работодателями в органы службы занятости для трудоустройства обратившихся граждан.</t>
  </si>
  <si>
    <t>Показатель улучшен на 3,7 п.п. по сравнению с 2015 годом и меньше планового показателя на 5,0 п.п. При расчете показателей по методологии МОТ учитываются граждане в возрасте 15-72 лет, в органах службы занятости населения в качестве безработных регистрируются граждане в возрасте 16-55 лет (для женщин) и 16-60 лет (для мужчин). Кроме того, не меняется размер пособия по безработице, при том, что уровень прожиточного минимума вырос, соответственно снижается интерес граждан к постановке на учет в службе занятости.</t>
  </si>
  <si>
    <t>Показатель улучшен в три раза. Все привлеченные в рамках подпрограммы работники являются высококвалифицированными специалистами.</t>
  </si>
  <si>
    <t>Показатель улучшен на 25%. На конец отчетного периода все работники, привлеченные работодателями в рамках подпрограммы мобильности, продолжают осуществлять трудовую деятельность.</t>
  </si>
  <si>
    <t>Плановый показатель не был достигнут. Ухудшение экономической ситуации повлияло на решение работодателей о привлечении работников из регионов России, не включенных в перечень субъектов Российской Федерации, привлечение трудовых ресурсов в которые является приоритетным (Перечень утвержден постановлением Правительства Российской Федерации от 20.04.2015 № 696-р).</t>
  </si>
  <si>
    <t>Показатель выполнен на 80% в связи с дефицитом легальных рабочих мест на рынке труда, в первую очередь квалифицированных и высокооплачиваемых, и низкими темпами создания новых рабочих мест вследствие институциональных барьеров для развития бизнеса; снижением практически в 2 раза количества вакансий, заявленных работодателями в органы службы занятости для трудоустройства обратившихся граждан, что является следствием влияния кризисных явлений в экономике 2015 года.</t>
  </si>
  <si>
    <t>Показатель улучшен на 50%. При использовании технических каналов связи в 2015 году проведено 3 видеоконференции с соотечественниками, проживающими за рубежом. Выездные презентации в иностранных государствах не проводились.</t>
  </si>
  <si>
    <t>Показатель выполнен на 90%. Увеличение показателя произошло за счет снижения общей численности работников.</t>
  </si>
  <si>
    <t>В отчетном периоде приняты: постановление Администрации Приморского края от 04.03.2016 № 81-па "О внесении изменений в постановление Администрации Приморского края от 24.01.2014 № 13-па "О межведомственной комиссии по содействию реализации подпрограммы "Об оказании содействия добровольному переселению в Приморский край соотечественников, проживающих за рубежом" на 2013 - 2017 годы государственной программы Приморского края "Содействие занятости населения Приморского края на 2013 - 2017 годы"; постановление Администрации Приморского края от 13.05.2016 № 197-па "О внесении изменений в постановление Администрации Приморского края от 27.10.2014 № 437-па "Об утверждении Перечня категорий граждан, имеющих право на приобретение жилья экономического класса, и иных порядков по вопросам приобретения жилья экономического класса на территории Приморского края"; постановления Администрации Приморского края от 04.07.2016 № 301-па и от 28.12.2016 № 616-па "О внесении изменений в постановление Администрации Приморского края от 07.12.2012 № 384-па "Об утверждении государственной программы Приморского края "Содействие занятости населения Приморского края на 2013 - 2020 годы"; постановление Администрации Приморского края от 04.10.2016 № 461-па "О внесении изменений в постановление Администрации Приморского края от 24.01.2014 № 13-па "О межведомственной комиссии по содействию реализации подпрограммы "Об оказании содействия добровольному переселению в Приморский край соотечественников, проживающих за рубежом" государственной программы Приморского края "Содействие занятости населения Приморского края на 2013 - 2020 годы".</t>
  </si>
  <si>
    <t>В 2016 году от соотечественников поступило 1610 заявлений об участии в подпрограмме переселения, в том числе 580 заявлений - от соотечественников, проживающих за рубежом, и 1030 заявлений - от соотечественников, находящихся на законном основании на территории Российской Федерации.</t>
  </si>
  <si>
    <t>За отчетный период направлено на профессиональное обучение или получение дополнительного профессионального образования 26 соотечественников (104% от планового показателя).</t>
  </si>
  <si>
    <t>Плановый показатель не был достигнут в связи с тем, что на реализацию данного мероприятия не были предусмотрены денежные средства, поскольку заявлений от участников Госпрограммы на получение данной выплаты в течение 2015-2016 годов не поступало.</t>
  </si>
  <si>
    <t>Мероприятие не могло быть реализовано в связи с тем, что в 2016 году на его реализацию не были предусмотрены денежные средства, поскольку в течение 2015-2016 годов участники Государственной программы и члены их семей не обращались за содействием в получении полисов добровольного медицинского страхования.</t>
  </si>
  <si>
    <t>Мероприятие не могло быть реализовано в связи с тем, что в 2016 году на его реализацию не были предусмотрены денежные средства, поскольку в течение 2015-2016 годов  от участников Госпрограммы не поступало заявлений на получение указанной выплаты (предоставление услуги носит заявительный характер).</t>
  </si>
  <si>
    <t>Увеличение возможностей трудоустройства на территориях вселения участников Госпрограммы по переселению соотечественников и членов их семей</t>
  </si>
  <si>
    <t>Доля высококвалифицированных специалистов в общей численности привлеченных работников составила 100%. Доля привлеченных работников, продолжающих осуществлять трудовую деятельность, в общей численности привлеченных работников составила на конец 2016 года 100%.</t>
  </si>
  <si>
    <t>Доля привлеченных работников, продолжающих осуществлять трудовую деятельность, в общей численности привлеченных работников составила на конец 2016 года 100%.</t>
  </si>
  <si>
    <t>Соглашение с работодателем ОАО «ДЦСС» от 15.09.2015 расторгнуто. Соглашения на 2016 год по результатам дополнительного отбора заключены с двумя работодателями: ООО «РУСАГРО-ПРИМОРЬЕ» (на привлечение 9 чел.), ООО «Приморский завод «Европласт» (на привлечение 2 чел.). Соглашения на 2017 год об участии в подпрограмме заключены с пятью работодателями.</t>
  </si>
  <si>
    <t>Общий уровень безработицы за 2016 год снизился по сравнению с аналогичным периодом 2015 года и составил 6,0% (за 2015 год – 6,9%). Уровень регистрируемой безработицы в крае на 01.01.2017 составил 1,4% (на 01.01.2016 – 1,6%).</t>
  </si>
  <si>
    <t>Общий уровень безработицы за 2016 год снизился по сравнению с аналогичным периодом 2015 года и составил 6,0% (за 2015 год – 6,9%). По состоянию на 01.01.2017 численность безработных граждан, зарегистрированных в государственных учреждениях службы занятости населения, составила 14702 человека. В сравнении с аналогичным периодом прошлого года численность зарегистрированных безработных уменьшилась на 10,9%, или на 1802 человека. Уровень регистрируемой безработицы в крае на 01.01.2017 составил 1,4% (на 01.01.2016 – 1,6%).</t>
  </si>
  <si>
    <t>За 2016 год численность граждан, обратившихся в органы службы занятости за содействием в поиске подходящей работы, составила 59782 человека, 107,1% от плана и 94,3% к 2015 году (за 2015 год – 63423 человека).</t>
  </si>
  <si>
    <t>По состоянию на 31.12.2016 за 5 человек, трудоустроенных ООО «РУСАГРО - ПРИМОРЬЕ», выплачена финансовая поддержка в размере 1 125,0 тыс. рублей, из них средства федерального бюджета - 787,5 тыс. рублей, средства краевого бюджета – 337,5 тыс. рублей. 
За оставшихся 6 человек работодатели получат финансовую поддержку в 2017 году (через 3 месяца после заключения трудового договора с работником и уплаты за него страховых взносов).</t>
  </si>
  <si>
    <t>За 2016 год численность граждан, обратившихся за содействием в поиске подходящей работы в государственные учреждения службы занятости населения, составила 59782 человека (107,1% от плана и 94,3% к 2015 году).</t>
  </si>
  <si>
    <t>За 2016 год 10740 несовершеннолетних граждан в возрасте от 14 до 18 лет трудоустроены на временные рабочие места для работы в свободное от учебы время (97,6% от плана и 99,0% к 2015 году).</t>
  </si>
  <si>
    <t>За 2016 год трудоустроено 516 безработных граждан, испытывающих трудности в поиске работы (93,8% от плана и 97,5% к 2015 году).</t>
  </si>
  <si>
    <t>Отсутствие на учете в службе занятости безработных выпускников в данном возрасте, которые имеют специальности, соответствующие заявленной работодателями потребности в работниках</t>
  </si>
  <si>
    <t>За 2016 год 34737 граждан получили государственную услугу по организации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 (103,7% от плана и 99,4% к 2015 году).</t>
  </si>
  <si>
    <t xml:space="preserve">В 2016 году на профессиональное обучение и дополнительное профессиональное образование направлен 351 гражданин указанных категорий (100,3% от плана и 139,8% к 2015 году), из них 301 женщина в период отпуска по уходу за ребенком до достижения им возраста трех лет (100,3% от плана и 147,5% к 2015 году) и 50 незанятых гражданина,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(100,0% от плана и 106,4% к 2015 году). </t>
  </si>
  <si>
    <t>За 2016 год трудоустроено на условиях возмещения работодателю затрат на оплату труда 33 инвалида из числа выпускников учреждений профессионального образования (100,0% от планового показателя) и 1 инвалид, использующий кресло-коляску, с обеспеченем доступности рабочего места.</t>
  </si>
  <si>
    <t>В 2016 году оборудовано рабочее место для инвалида за счет подтвержденного остатка прошлых лет. Расходы на данное мероприятие составили 903,67 тыс. рублей из средств федерального бюджета и 47,56 тыс. рублей из средств краевого бюджета.</t>
  </si>
  <si>
    <t>Разработка прогноза баланса трудовых ресурсов Приморского края осуществляется в сроки, установленные постановлением Администрации Приморского края от 11.09.2015 № 344-па. Прогноз баланса трудовых ресурсов и кадровой потребности разработан и размещен на сайте департамента труда и социального развития Приморского края.</t>
  </si>
  <si>
    <t>В результате реализации комплекса программных мероприятий в 2016 году количество пострадавших от несчастных случаев на производстве составило, по предварительной оценке, 650 человек (на 39% ниже прогнозного показателя), в том числе со смертельным исходом - 36 человек (в 2,3 раза ниже прогнозного показателя). Показатель профессиональной заболеваемости составил 1,97 (в 1,5 раза ниже прогнозного). Численность работников, занятых во вредных и (или) опасных условиях труда, составила 131463 человека (на 0,3% ниже прогнозного показателя). Численность работников с установленным предварительным диагнозом профессионального заболевания составила 92 человека (почти в 2 раза ниже прогнозного показателя). Количество рабочих мест, на которых улучшены условия труда по результатам специальной оценки условий труда, составило 1430 единиц (на 0,3% выше прогнозного показателя). По предварительным данным, специальная оценка условий труда проведена в 2951 организации Приморского края на 68388 рабочих местах. Обучено учебными центрами 15026 человек.</t>
  </si>
  <si>
    <t>В результате реализации комплекса программных мероприятий в 2016 году количество пострадавших от несчастных случаев на производстве составило, по предварительной оценке, 650 человек (на 39% ниже прогнозного показателя), в том числе со смертельным исходом - 36 человек (в 2,3 раза ниже прогнозного показателя). Показатель профессиональной заболеваемости составил 1,97 (в 1,5 раза ниже прогнозного).  Численность работников, занятых во вредных и (или) опасных условиях труда, составила 131463 человека (на 0,3% ниже прогнозного показателя). Численность работников с установленным предварительным диагнозом профессионального заболевания составила 92 человека (почти в 2 раза ниже прогнозного показателя). Количество рабочих мест, на которых улучшены условия труда по результатам специальной оценки условий труда, составило 1430 единиц (на 0,3% выше прогнозного показателя). По предварительным данным, специальная оценка условий труда проведена в 2951 организации Приморского края на 68388 рабочих местах. Обучено учебными центрами 15026 человек.</t>
  </si>
  <si>
    <t>В результате реализации мероприятий в 2016 году количество пострадавших от несчастных случаев на производстве составило, по предварительной оценке, 650 человек (на 39% ниже прогнозного показателя), в том числе со смертельным исходом - 36 человек (в 2,3 раза ниже прогнозного показателя). Показатель профессиональной заболеваемости составил 1,97 (в 1,5 раза ниже прогнозного). Численность работников, занятых во вредных и (или) опасных условиях труда, составила 131463 человека (на 0,3% ниже прогнозного показателя). Численность работников с установленным предварительным диагнозом профессионального заболевания составила 92 человека (почти в 2 раза ниже прогнозного показателя). Количество рабочих мест, на которых улучшены условия труда по результатам специальной оценки условий труда, составило 1430 единиц (на 0,3% выше прогнозного показателя).
По предварительным данным, специальная оценка условий труда проведена в 2951 организации Приморского края на 68388 рабочих местах. Обучено учебными центрами 15026 человек.</t>
  </si>
  <si>
    <t>В соответствии со ст. 212, 225 Трудового кодекса Российской Федерации в 2016 году организовано проведение обучения по охране труда и проверке знаний требований охраны труда, по предварительной оценке, 15026 работников в организациях, аккредитованных в установленном порядке (увеличение на 6,1%).</t>
  </si>
  <si>
    <t>В 2016 году разработано трёхстороннее Соглашение между профсоюзами, работодателями и Администрацией Приморского края о регулировании социально-трудовых отношений на 2017-2019 годы, торжественное подписание состоялось 14 февраля 2017 года  (опубликовано в газете "Приморская газета").</t>
  </si>
  <si>
    <t>Информация размещается на официальных сайтах органов местного самоуправления.</t>
  </si>
  <si>
    <t>30,4</t>
  </si>
  <si>
    <t>Всего в 2016 году в подпрограмме приняли участие 2228 соотечественников (172,7% от планового показателя), из них 1285 участников подпрограммы (131,3% от планового показателя) и 943 члена их семей (303,2% от планового показателя).</t>
  </si>
  <si>
    <t>В 2016 году поступило 215 заявлений на получение компенсации понесенных расходов за найм (поднайм) жилого помещения. Выплаты произведены согласно поданным соотечественниками заявлениям. Показатель улучшен на 7,5%.</t>
  </si>
  <si>
    <t>Реализация мероприятия осуществляется в соответствии с постановлением Администрации Приморского края от 23.09.2015 № 362-па. Заседание комиссии по отбору инвестиционных проектов состоялось в установленном порядке 05.07.2016. Дополнительный отбор работодателей - участников программы состоялся 12.09.2016.</t>
  </si>
  <si>
    <t>На реализацию данного мероприятия не предусмотрены денежные средства</t>
  </si>
  <si>
    <t>На выполнение органами местного самоуправления отдельных государственных полномочий по государственному управлению охраной труда направлено 22,12 млн. рублей (99,1% от запланированного объема средств на 2016 год). Проведена проверка 10 муниципальных образований Приморского края по исполнению ими отдельных государственных полномочий по охране труда.</t>
  </si>
  <si>
    <t>В 2016 году в рамках подпрограммы трудоустроено 11 работников, за 5 человек выплачена финансовая поддержка работодателю за счет средств федерального и краевого бюджета, за оставшихся 6 человек работодатели получат финансовую поддержку в 2017 году (через 3 месяца после заключения трудового договора с работником и уплаты за него страховых взносов).</t>
  </si>
  <si>
    <t>Плановые показатели №№ 17, 18 выполнены не в полном объеме. В рамках подпрограммы в отчетном году было запланировано привлечение 187 работников для реализации единственного инвестиционного проекта «Судостроительный комплекс «Звезда». Работодатель, реализующий данный инвестиционный проект, в мае 2016 года известил Администрацию Приморского края об отсутствии потребности в привлечении трудовых ресурсов из других субъектов Российской Федерации в связи с переносом: сроков реализации проекта, ввода в эксплуатацию жилого фонда и объектов социальной инфраструктуры. Во избежание срыва подпрограммы был организован дополнительный набор работодателей, в результате которого ее участниками в 2016 году стали еще две организации: ООО "РУСАГРО-ПРИМОРЬЕ" и ООО "Приморский завод "Европласт", запланировавшие к трудоустройству в рамках подпрограммы 11 человек.</t>
  </si>
  <si>
    <t>В 2016 году департаментом подготовлено 1216 заключений о привлечении и об использовании иностранных работников, из которых 1051 заключение положительное.</t>
  </si>
  <si>
    <t>Подготовлены предложения по вопросам обеспечения безопасных условий и охраны труда в Соглашение о регулировании социально-трудовых отношений, заключаемого между профсоюзами, работодателями и Администрацией Приморского края на 2017-2019 годы.</t>
  </si>
  <si>
    <t xml:space="preserve">В 34 муниципальных образованиях края при участии ГУ - Приморское региональное отделение Фонда социального страхования Российской Федерации проведены совещания по вопросу использования работодателями средств ФСС на финансирование предупредительных мер по сокращению производственного травматизма и профессиональных заболеваний работников, занятых на работах с вредными и (или) опасными производственными факторами.
В 2016 году в бюджете ФСС на финансирование предупредительных мер по сокращению производственного травматизма и профессиональных заболеваний предусмотрено 101,9 млн. рублей, использовано 100,5 млн. рублей (387 страхователей). </t>
  </si>
  <si>
    <t>Отказ работодателя от участия в подпрограмме в связи с переносом сроков реализации проекта, ввода в эксплуатацию жилого фонда и объектов социальной инфраструктуры</t>
  </si>
  <si>
    <t>Низкая трудовая мобильность граждан, небольшой размер материальной поддержки, отсутствие недорогого жилья</t>
  </si>
  <si>
    <t>Мониторинг работодателей, готовых участвовать в подпрограмме мобильности, и информационно-разъяснительная работа ведутся на постоянной основе.</t>
  </si>
  <si>
    <t>Показатель ниже планового на 0,15 п.п., что связано с низкой трудовой мобильностью граждан, небольшим размером материальной поддержки, отсутствием недорогого жилья.</t>
  </si>
  <si>
    <t>В 2016 году государственные услуги по социальной адаптации на рынке труда и психологической поддержке предоставлены 5592 безработным гражданам (105,0% от плана и 101,2% к 2015 году).</t>
  </si>
  <si>
    <t>На реализацию мероприятия направлено 96,37 тыс. рублей (77,6% от плана). По результатам проведения конкурсных процедур сложилась экономия средств краевого бюджета в сумме 27,84 тыс. рублей.</t>
  </si>
  <si>
    <t>За 2016 год проинформировано о ситуации на рынке труда, в том числе через СМИ, 1065,9 тыс. чел. (114,4% от плана на 2016 год и 113,6% к 2015 году). Проведено 212 ярмарок вакансий и учебных рабочих мест (106,0% от плана и 99,1% к 2015 году).</t>
  </si>
  <si>
    <t>За 2016 год численность безработных граждан, получивших государственную услугу по переезду в другую местность, составила 35 человек (77,8% от плана). Численность безработных граждан, получивших государственную услугу по переселению в другую местность, составила 3 человека (60% от плана).</t>
  </si>
  <si>
    <t>Исполнение, %</t>
  </si>
  <si>
    <t xml:space="preserve">Учитывается количество рабочих мест, на которых заняты работники, имеющие право на получение соответствующих гарантий, компенсаций, досрочного назначения пенсий, </t>
  </si>
  <si>
    <t>а также рабочих мест, на которых ранее были выявлены вредные и (или) опасные условия труда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</si>
</sst>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
    <numFmt numFmtId="165" formatCode="0.0"/>
    <numFmt numFmtId="166" formatCode="0.0000"/>
    <numFmt numFmtId="167" formatCode="#,##0.0"/>
  </numFmts>
  <fonts count="29" x14ac:knownFonts="1">
    <font>
      <sz val="11"/>
      <color theme="1"/>
      <name val="Calibri"/>
      <family val="2"/>
      <scheme val="minor"/>
    </font>
    <font>
      <sz val="12"/>
      <name val="Times New Roman"/>
      <family val="1"/>
      <charset val="204"/>
    </font>
    <font>
      <sz val="17"/>
      <name val="Times New Roman"/>
      <family val="1"/>
      <charset val="204"/>
    </font>
    <font>
      <sz val="11"/>
      <name val="Calibri"/>
      <family val="2"/>
      <scheme val="minor"/>
    </font>
    <font>
      <sz val="10"/>
      <name val="Times New Roman"/>
      <family val="1"/>
      <charset val="204"/>
    </font>
    <font>
      <i/>
      <sz val="11"/>
      <color rgb="FF0000FF"/>
      <name val="Calibri"/>
      <family val="2"/>
      <scheme val="minor"/>
    </font>
    <font>
      <sz val="11"/>
      <name val="Times New Roman"/>
      <family val="1"/>
      <charset val="204"/>
    </font>
    <font>
      <i/>
      <sz val="11"/>
      <color rgb="FF0000FF"/>
      <name val="Times New Roman"/>
      <family val="1"/>
      <charset val="204"/>
    </font>
    <font>
      <b/>
      <sz val="16"/>
      <color indexed="8"/>
      <name val="Times New Roman"/>
      <family val="1"/>
      <charset val="204"/>
    </font>
    <font>
      <b/>
      <sz val="16"/>
      <name val="Times New Roman"/>
      <family val="1"/>
      <charset val="204"/>
    </font>
    <font>
      <b/>
      <u/>
      <sz val="16"/>
      <color indexed="8"/>
      <name val="Times New Roman"/>
      <family val="1"/>
      <charset val="204"/>
    </font>
    <font>
      <b/>
      <sz val="10"/>
      <name val="Times New Roman"/>
      <family val="1"/>
      <charset val="204"/>
    </font>
    <font>
      <b/>
      <sz val="12"/>
      <color indexed="8"/>
      <name val="Times New Roman"/>
      <family val="1"/>
      <charset val="204"/>
    </font>
    <font>
      <b/>
      <sz val="12"/>
      <name val="Times New Roman"/>
      <family val="1"/>
      <charset val="204"/>
    </font>
    <font>
      <sz val="12"/>
      <color indexed="8"/>
      <name val="Times New Roman"/>
      <family val="1"/>
      <charset val="204"/>
    </font>
    <font>
      <b/>
      <i/>
      <sz val="12"/>
      <name val="Times New Roman"/>
      <family val="1"/>
      <charset val="204"/>
    </font>
    <font>
      <i/>
      <sz val="12"/>
      <name val="Times New Roman"/>
      <family val="1"/>
      <charset val="204"/>
    </font>
    <font>
      <b/>
      <sz val="13"/>
      <name val="Times New Roman"/>
      <family val="1"/>
      <charset val="204"/>
    </font>
    <font>
      <b/>
      <u/>
      <sz val="16"/>
      <name val="Times New Roman"/>
      <family val="1"/>
      <charset val="204"/>
    </font>
    <font>
      <sz val="12"/>
      <color theme="0"/>
      <name val="Times New Roman"/>
      <family val="1"/>
      <charset val="204"/>
    </font>
    <font>
      <b/>
      <sz val="10"/>
      <color indexed="8"/>
      <name val="Times New Roman"/>
      <family val="1"/>
      <charset val="204"/>
    </font>
    <font>
      <b/>
      <u/>
      <sz val="10"/>
      <color indexed="8"/>
      <name val="Times New Roman"/>
      <family val="1"/>
      <charset val="204"/>
    </font>
    <font>
      <sz val="10"/>
      <name val="Arial"/>
      <family val="2"/>
      <charset val="204"/>
    </font>
    <font>
      <sz val="11"/>
      <name val="Calibri"/>
      <family val="2"/>
      <charset val="204"/>
    </font>
    <font>
      <sz val="11"/>
      <color indexed="10"/>
      <name val="Calibri"/>
      <family val="2"/>
      <charset val="204"/>
    </font>
    <font>
      <sz val="12"/>
      <color theme="1"/>
      <name val="Times New Roman"/>
      <family val="1"/>
      <charset val="204"/>
    </font>
    <font>
      <sz val="10"/>
      <color indexed="8"/>
      <name val="Times New Roman"/>
      <family val="1"/>
      <charset val="204"/>
    </font>
    <font>
      <sz val="11"/>
      <color rgb="FFFF0000"/>
      <name val="Calibri"/>
      <family val="2"/>
      <charset val="204"/>
    </font>
    <font>
      <sz val="11"/>
      <color rgb="FFFF0000"/>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2" fillId="0" borderId="0"/>
  </cellStyleXfs>
  <cellXfs count="236">
    <xf numFmtId="0" fontId="0" fillId="0" borderId="0" xfId="0"/>
    <xf numFmtId="0" fontId="3" fillId="0" borderId="0" xfId="0" applyFont="1" applyFill="1"/>
    <xf numFmtId="0" fontId="3" fillId="0" borderId="0" xfId="0" applyFont="1" applyFill="1" applyAlignment="1">
      <alignment horizontal="center"/>
    </xf>
    <xf numFmtId="0" fontId="1" fillId="0" borderId="0" xfId="0" applyFont="1" applyFill="1" applyAlignment="1">
      <alignment horizontal="center" vertical="center"/>
    </xf>
    <xf numFmtId="0" fontId="5" fillId="0" borderId="0" xfId="0" applyFont="1" applyFill="1"/>
    <xf numFmtId="0" fontId="6" fillId="0" borderId="1" xfId="0" applyFont="1" applyFill="1" applyBorder="1" applyAlignment="1" applyProtection="1">
      <alignment horizontal="center" vertical="top" wrapText="1"/>
      <protection locked="0"/>
    </xf>
    <xf numFmtId="0" fontId="6" fillId="0" borderId="1" xfId="0" applyFont="1" applyFill="1" applyBorder="1" applyAlignment="1" applyProtection="1">
      <alignment vertical="top" wrapText="1"/>
      <protection locked="0"/>
    </xf>
    <xf numFmtId="0" fontId="6" fillId="0" borderId="1" xfId="0" applyNumberFormat="1" applyFont="1" applyFill="1" applyBorder="1" applyAlignment="1">
      <alignment horizontal="center" vertical="top" wrapText="1"/>
    </xf>
    <xf numFmtId="0" fontId="6" fillId="0" borderId="1" xfId="0" applyFont="1" applyFill="1" applyBorder="1" applyAlignment="1">
      <alignment horizontal="center"/>
    </xf>
    <xf numFmtId="0" fontId="7" fillId="0" borderId="1" xfId="0" applyFont="1" applyFill="1" applyBorder="1"/>
    <xf numFmtId="0" fontId="6" fillId="0" borderId="1" xfId="0" applyFont="1" applyFill="1" applyBorder="1" applyAlignment="1">
      <alignment vertical="top" wrapText="1"/>
    </xf>
    <xf numFmtId="0" fontId="6" fillId="0" borderId="1" xfId="0" applyFont="1" applyFill="1" applyBorder="1"/>
    <xf numFmtId="0" fontId="4" fillId="0" borderId="0" xfId="0" applyFont="1" applyFill="1"/>
    <xf numFmtId="0" fontId="2" fillId="0" borderId="0" xfId="0" applyFont="1" applyFill="1"/>
    <xf numFmtId="0" fontId="11" fillId="0" borderId="0" xfId="0" applyFont="1" applyFill="1"/>
    <xf numFmtId="49" fontId="12" fillId="0" borderId="4" xfId="0" applyNumberFormat="1" applyFont="1" applyFill="1" applyBorder="1" applyAlignment="1">
      <alignment vertical="center" wrapText="1"/>
    </xf>
    <xf numFmtId="49" fontId="13" fillId="0" borderId="4" xfId="0" applyNumberFormat="1" applyFont="1" applyFill="1" applyBorder="1" applyAlignment="1">
      <alignment vertical="center" wrapText="1"/>
    </xf>
    <xf numFmtId="4" fontId="12" fillId="0" borderId="4" xfId="0" applyNumberFormat="1" applyFont="1" applyFill="1" applyBorder="1" applyAlignment="1">
      <alignment vertical="center" wrapText="1"/>
    </xf>
    <xf numFmtId="0" fontId="1" fillId="0" borderId="0" xfId="0" applyFont="1" applyFill="1"/>
    <xf numFmtId="0" fontId="14" fillId="0" borderId="0" xfId="0" applyFont="1" applyFill="1"/>
    <xf numFmtId="4"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0" fontId="1" fillId="0" borderId="0" xfId="0" applyFont="1" applyFill="1" applyAlignment="1">
      <alignment horizontal="center"/>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4"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4" fontId="13"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 fontId="1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4" fontId="4" fillId="0" borderId="0" xfId="0" applyNumberFormat="1" applyFont="1" applyFill="1"/>
    <xf numFmtId="4"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2" fillId="0" borderId="0" xfId="0" applyFont="1" applyFill="1"/>
    <xf numFmtId="0" fontId="13" fillId="0" borderId="0" xfId="0" applyFont="1" applyFill="1" applyAlignment="1">
      <alignment horizontal="center"/>
    </xf>
    <xf numFmtId="0" fontId="1"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49" fontId="4" fillId="0" borderId="0" xfId="0" applyNumberFormat="1" applyFont="1" applyFill="1" applyAlignment="1">
      <alignment horizontal="center"/>
    </xf>
    <xf numFmtId="0" fontId="4" fillId="0" borderId="0" xfId="0" applyFont="1" applyFill="1" applyAlignment="1">
      <alignment horizontal="center"/>
    </xf>
    <xf numFmtId="4" fontId="4" fillId="0" borderId="0" xfId="0" applyNumberFormat="1" applyFont="1" applyFill="1" applyAlignment="1">
      <alignment vertical="center"/>
    </xf>
    <xf numFmtId="0" fontId="4" fillId="0" borderId="0" xfId="0" applyFont="1" applyFill="1" applyAlignment="1">
      <alignment wrapText="1"/>
    </xf>
    <xf numFmtId="0" fontId="4" fillId="0" borderId="0" xfId="0" applyFont="1" applyFill="1" applyAlignment="1">
      <alignment horizontal="center" vertical="center" wrapText="1"/>
    </xf>
    <xf numFmtId="4" fontId="4" fillId="0" borderId="0" xfId="0" applyNumberFormat="1" applyFont="1" applyFill="1" applyAlignment="1">
      <alignment wrapText="1"/>
    </xf>
    <xf numFmtId="4" fontId="4" fillId="0" borderId="0" xfId="0" applyNumberFormat="1" applyFont="1" applyFill="1" applyAlignment="1">
      <alignment vertical="center" wrapText="1"/>
    </xf>
    <xf numFmtId="0" fontId="4" fillId="0" borderId="0" xfId="0" applyFont="1" applyFill="1" applyAlignment="1">
      <alignment horizontal="center" wrapText="1"/>
    </xf>
    <xf numFmtId="49" fontId="2" fillId="0" borderId="0" xfId="0" applyNumberFormat="1" applyFont="1" applyFill="1" applyAlignment="1">
      <alignment horizontal="center"/>
    </xf>
    <xf numFmtId="49" fontId="1" fillId="0" borderId="0" xfId="0" applyNumberFormat="1" applyFont="1" applyFill="1" applyAlignment="1">
      <alignment horizontal="center"/>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center"/>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center"/>
    </xf>
    <xf numFmtId="0" fontId="16" fillId="0" borderId="1" xfId="0" applyFont="1" applyFill="1" applyBorder="1" applyAlignment="1">
      <alignment horizontal="center"/>
    </xf>
    <xf numFmtId="4" fontId="1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center"/>
    </xf>
    <xf numFmtId="0" fontId="13" fillId="0" borderId="0" xfId="0" applyFont="1" applyFill="1"/>
    <xf numFmtId="4" fontId="4" fillId="0" borderId="1" xfId="0" applyNumberFormat="1" applyFont="1" applyFill="1" applyBorder="1" applyAlignment="1">
      <alignment horizontal="center" vertical="center"/>
    </xf>
    <xf numFmtId="4" fontId="1" fillId="0" borderId="6" xfId="0" applyNumberFormat="1" applyFont="1" applyFill="1" applyBorder="1" applyAlignment="1">
      <alignment horizontal="center" vertical="center" wrapText="1"/>
    </xf>
    <xf numFmtId="0" fontId="4" fillId="0" borderId="0" xfId="0" applyFont="1" applyFill="1" applyBorder="1"/>
    <xf numFmtId="0" fontId="4" fillId="0" borderId="0" xfId="0" applyFont="1" applyFill="1" applyAlignment="1">
      <alignment horizontal="left"/>
    </xf>
    <xf numFmtId="3" fontId="4" fillId="0" borderId="0" xfId="0" applyNumberFormat="1" applyFont="1" applyFill="1"/>
    <xf numFmtId="3" fontId="1" fillId="0" borderId="3" xfId="0" applyNumberFormat="1" applyFont="1" applyFill="1" applyBorder="1" applyAlignment="1">
      <alignment horizontal="center" vertical="center" wrapText="1"/>
    </xf>
    <xf numFmtId="4" fontId="19" fillId="0" borderId="1" xfId="0" applyNumberFormat="1" applyFont="1" applyFill="1" applyBorder="1" applyAlignment="1">
      <alignment horizontal="center" vertical="center" wrapText="1"/>
    </xf>
    <xf numFmtId="0" fontId="7" fillId="0" borderId="1" xfId="0" applyFont="1" applyFill="1" applyBorder="1" applyAlignment="1">
      <alignment vertical="top" wrapText="1"/>
    </xf>
    <xf numFmtId="49" fontId="1" fillId="0"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6"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23" fillId="0" borderId="0" xfId="0" applyFont="1"/>
    <xf numFmtId="0" fontId="24" fillId="0" borderId="0" xfId="0" applyFont="1"/>
    <xf numFmtId="0" fontId="0" fillId="0" borderId="0" xfId="0" applyAlignment="1">
      <alignment vertical="center"/>
    </xf>
    <xf numFmtId="0" fontId="4" fillId="0" borderId="0" xfId="0" applyFont="1"/>
    <xf numFmtId="0" fontId="7" fillId="0" borderId="1" xfId="0" applyFont="1" applyFill="1" applyBorder="1" applyAlignment="1">
      <alignment horizontal="center" vertical="top" wrapText="1"/>
    </xf>
    <xf numFmtId="49" fontId="1" fillId="0" borderId="1" xfId="0" applyNumberFormat="1" applyFont="1" applyFill="1" applyBorder="1" applyAlignment="1">
      <alignment horizontal="left" vertical="center" wrapText="1"/>
    </xf>
    <xf numFmtId="164" fontId="1" fillId="0" borderId="1" xfId="0" applyNumberFormat="1" applyFont="1" applyFill="1" applyBorder="1" applyAlignment="1">
      <alignment vertical="center" wrapText="1"/>
    </xf>
    <xf numFmtId="0" fontId="6"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4" fillId="0" borderId="1" xfId="0" applyFont="1" applyFill="1" applyBorder="1" applyAlignment="1" applyProtection="1">
      <alignment horizontal="center" vertical="top"/>
      <protection locked="0"/>
    </xf>
    <xf numFmtId="0" fontId="4" fillId="0" borderId="1" xfId="1" applyFont="1" applyFill="1" applyBorder="1" applyAlignment="1">
      <alignment horizontal="left" vertical="top" wrapText="1"/>
    </xf>
    <xf numFmtId="0" fontId="4" fillId="0" borderId="1" xfId="0" applyFont="1" applyFill="1" applyBorder="1" applyAlignment="1" applyProtection="1">
      <alignment horizontal="center" vertical="top" wrapText="1"/>
      <protection locked="0"/>
    </xf>
    <xf numFmtId="0" fontId="4" fillId="0" borderId="1" xfId="0" applyFont="1" applyFill="1" applyBorder="1" applyAlignment="1" applyProtection="1">
      <alignment horizontal="center" vertical="top"/>
    </xf>
    <xf numFmtId="0" fontId="4" fillId="0" borderId="1" xfId="0" applyFont="1" applyFill="1" applyBorder="1" applyAlignment="1" applyProtection="1">
      <alignment horizontal="left" vertical="top" wrapText="1"/>
      <protection locked="0"/>
    </xf>
    <xf numFmtId="49" fontId="1" fillId="0" borderId="1" xfId="0" applyNumberFormat="1" applyFont="1" applyFill="1" applyBorder="1" applyAlignment="1" applyProtection="1">
      <alignment horizontal="center" vertical="top" wrapText="1"/>
      <protection locked="0"/>
    </xf>
    <xf numFmtId="0" fontId="4" fillId="0" borderId="1" xfId="1" applyFont="1" applyFill="1" applyBorder="1" applyAlignment="1">
      <alignment horizontal="center" vertical="top" wrapText="1"/>
    </xf>
    <xf numFmtId="0" fontId="4" fillId="0" borderId="1" xfId="0" applyFont="1" applyFill="1" applyBorder="1" applyAlignment="1">
      <alignment vertical="top" wrapText="1"/>
    </xf>
    <xf numFmtId="0" fontId="1"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xf>
    <xf numFmtId="0" fontId="4"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xf numFmtId="0" fontId="0" fillId="0" borderId="0" xfId="0" applyFill="1"/>
    <xf numFmtId="0" fontId="1" fillId="0" borderId="1" xfId="1" applyFont="1" applyFill="1" applyBorder="1" applyAlignment="1">
      <alignment horizontal="center" vertical="top" wrapText="1"/>
    </xf>
    <xf numFmtId="165" fontId="1" fillId="0" borderId="1" xfId="1" applyNumberFormat="1" applyFont="1" applyFill="1" applyBorder="1" applyAlignment="1">
      <alignment horizontal="center" vertical="top" wrapText="1"/>
    </xf>
    <xf numFmtId="0" fontId="4" fillId="0" borderId="1" xfId="0" applyFont="1" applyFill="1" applyBorder="1" applyAlignment="1" applyProtection="1">
      <alignment horizontal="left" vertical="top" wrapText="1"/>
    </xf>
    <xf numFmtId="0" fontId="1" fillId="0" borderId="1" xfId="1" applyNumberFormat="1" applyFont="1" applyFill="1" applyBorder="1" applyAlignment="1">
      <alignment horizontal="center" vertical="top" wrapText="1"/>
    </xf>
    <xf numFmtId="165" fontId="1" fillId="0" borderId="1" xfId="0" applyNumberFormat="1" applyFont="1" applyFill="1" applyBorder="1" applyAlignment="1">
      <alignment horizontal="center" vertical="top" wrapText="1"/>
    </xf>
    <xf numFmtId="1" fontId="1" fillId="0" borderId="1" xfId="0" applyNumberFormat="1"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top" wrapText="1"/>
    </xf>
    <xf numFmtId="0" fontId="1" fillId="0" borderId="1" xfId="0" applyFont="1" applyFill="1" applyBorder="1" applyAlignment="1" applyProtection="1">
      <alignment horizontal="center" vertical="top" wrapText="1"/>
      <protection locked="0"/>
    </xf>
    <xf numFmtId="165" fontId="1" fillId="0" borderId="1" xfId="0" applyNumberFormat="1" applyFont="1" applyFill="1" applyBorder="1" applyAlignment="1" applyProtection="1">
      <alignment horizontal="center" vertical="top" wrapText="1"/>
      <protection locked="0"/>
    </xf>
    <xf numFmtId="1" fontId="1" fillId="0" borderId="1" xfId="0" applyNumberFormat="1" applyFont="1" applyFill="1" applyBorder="1" applyAlignment="1" applyProtection="1">
      <alignment horizontal="center" vertical="top" wrapText="1"/>
      <protection locked="0"/>
    </xf>
    <xf numFmtId="49" fontId="1" fillId="0" borderId="1" xfId="1"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1" fontId="25" fillId="0" borderId="1" xfId="0" applyNumberFormat="1" applyFont="1" applyFill="1" applyBorder="1" applyAlignment="1">
      <alignment horizontal="center" vertical="top" wrapText="1"/>
    </xf>
    <xf numFmtId="165" fontId="25" fillId="0" borderId="1" xfId="0" applyNumberFormat="1" applyFont="1" applyFill="1" applyBorder="1" applyAlignment="1">
      <alignment horizontal="center" vertical="top" wrapText="1"/>
    </xf>
    <xf numFmtId="166" fontId="1"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1" xfId="0" applyNumberFormat="1" applyFont="1" applyFill="1" applyBorder="1" applyAlignment="1">
      <alignment vertical="top" wrapText="1"/>
    </xf>
    <xf numFmtId="0" fontId="6" fillId="0" borderId="1" xfId="0" applyFont="1" applyFill="1" applyBorder="1" applyAlignment="1">
      <alignment horizontal="center" vertical="top" wrapText="1"/>
    </xf>
    <xf numFmtId="16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9" fillId="0" borderId="1" xfId="0" applyFont="1" applyFill="1" applyBorder="1" applyAlignment="1">
      <alignment horizontal="center" vertical="center"/>
    </xf>
    <xf numFmtId="4" fontId="19" fillId="0" borderId="1" xfId="0" applyNumberFormat="1" applyFont="1" applyFill="1" applyBorder="1" applyAlignment="1">
      <alignment horizontal="center" vertical="center"/>
    </xf>
    <xf numFmtId="0" fontId="1" fillId="0" borderId="1" xfId="0" applyFont="1" applyFill="1" applyBorder="1"/>
    <xf numFmtId="0" fontId="13" fillId="0" borderId="1" xfId="0" applyFont="1" applyFill="1" applyBorder="1"/>
    <xf numFmtId="0" fontId="11" fillId="0" borderId="1" xfId="0" applyFont="1" applyFill="1" applyBorder="1"/>
    <xf numFmtId="0" fontId="4" fillId="0" borderId="1" xfId="0" applyFont="1" applyFill="1" applyBorder="1"/>
    <xf numFmtId="165" fontId="1" fillId="0" borderId="1"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shrinkToFit="1"/>
    </xf>
    <xf numFmtId="0" fontId="19" fillId="0" borderId="1" xfId="0" applyFont="1" applyFill="1" applyBorder="1" applyAlignment="1">
      <alignment horizontal="center"/>
    </xf>
    <xf numFmtId="0" fontId="14" fillId="0" borderId="1" xfId="0" applyFont="1" applyFill="1" applyBorder="1" applyAlignment="1">
      <alignment horizontal="center"/>
    </xf>
    <xf numFmtId="0" fontId="14" fillId="0" borderId="1" xfId="0" applyFont="1" applyFill="1" applyBorder="1"/>
    <xf numFmtId="165" fontId="14" fillId="0" borderId="1" xfId="0" applyNumberFormat="1" applyFont="1" applyFill="1" applyBorder="1" applyAlignment="1">
      <alignment horizontal="center" vertical="center"/>
    </xf>
    <xf numFmtId="167" fontId="0" fillId="0" borderId="1" xfId="0" applyNumberFormat="1" applyBorder="1" applyAlignment="1">
      <alignment horizontal="center" vertical="top"/>
    </xf>
    <xf numFmtId="167" fontId="27" fillId="0" borderId="1" xfId="0" applyNumberFormat="1" applyFont="1" applyBorder="1" applyAlignment="1">
      <alignment horizontal="center" vertical="top"/>
    </xf>
    <xf numFmtId="167" fontId="28" fillId="0" borderId="1" xfId="0" applyNumberFormat="1" applyFont="1" applyBorder="1" applyAlignment="1">
      <alignment horizontal="center" vertical="top"/>
    </xf>
    <xf numFmtId="167" fontId="3" fillId="0" borderId="1" xfId="0" applyNumberFormat="1" applyFont="1" applyBorder="1" applyAlignment="1">
      <alignment horizontal="center" vertical="top"/>
    </xf>
    <xf numFmtId="49" fontId="1"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20" fillId="0" borderId="0" xfId="0" applyFont="1" applyFill="1" applyAlignment="1" applyProtection="1">
      <alignment horizontal="center" vertical="center"/>
    </xf>
    <xf numFmtId="0" fontId="20" fillId="0" borderId="0" xfId="0" applyFont="1" applyFill="1" applyAlignment="1" applyProtection="1">
      <alignment horizontal="center" vertical="top"/>
    </xf>
    <xf numFmtId="0" fontId="20" fillId="0" borderId="0" xfId="0" applyFont="1" applyFill="1" applyAlignment="1" applyProtection="1">
      <alignment horizontal="center" vertical="center"/>
      <protection locked="0"/>
    </xf>
    <xf numFmtId="0" fontId="21" fillId="0" borderId="0" xfId="0" applyFont="1" applyFill="1" applyAlignment="1" applyProtection="1">
      <alignment horizontal="center" vertical="center"/>
      <protection locked="0"/>
    </xf>
    <xf numFmtId="0" fontId="20" fillId="0" borderId="0" xfId="0" applyFont="1" applyFill="1" applyBorder="1" applyAlignment="1" applyProtection="1">
      <alignment horizontal="center" vertical="top"/>
    </xf>
    <xf numFmtId="0" fontId="4" fillId="0" borderId="1" xfId="0" applyFont="1" applyFill="1" applyBorder="1" applyAlignment="1" applyProtection="1">
      <alignment horizontal="center" vertical="center"/>
    </xf>
    <xf numFmtId="0" fontId="4" fillId="0" borderId="7"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0" xfId="0" applyFont="1" applyFill="1" applyAlignment="1">
      <alignment horizontal="left" vertical="top" wrapText="1"/>
    </xf>
    <xf numFmtId="0" fontId="26" fillId="0" borderId="0" xfId="0" applyFont="1" applyFill="1" applyAlignment="1">
      <alignment horizontal="left" vertical="top" wrapText="1"/>
    </xf>
    <xf numFmtId="0" fontId="4" fillId="0" borderId="7"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pplyProtection="1">
      <alignment horizontal="center" vertical="center" wrapText="1"/>
    </xf>
    <xf numFmtId="0" fontId="9" fillId="0" borderId="0" xfId="0" applyFont="1" applyFill="1" applyAlignment="1">
      <alignment horizontal="center" vertical="center"/>
    </xf>
    <xf numFmtId="0" fontId="8" fillId="0" borderId="0" xfId="0" applyFont="1" applyFill="1" applyAlignment="1" applyProtection="1">
      <alignment horizontal="center" vertical="center"/>
    </xf>
    <xf numFmtId="0" fontId="10" fillId="0" borderId="0" xfId="0" applyFont="1" applyFill="1" applyAlignment="1" applyProtection="1">
      <alignment horizontal="center" vertical="center"/>
    </xf>
    <xf numFmtId="0" fontId="7" fillId="0" borderId="7" xfId="0" applyFont="1" applyFill="1" applyBorder="1" applyAlignment="1">
      <alignment horizontal="center" vertical="top" wrapText="1"/>
    </xf>
    <xf numFmtId="0" fontId="7" fillId="0" borderId="9" xfId="0" applyFont="1" applyFill="1" applyBorder="1" applyAlignment="1">
      <alignment horizontal="center" vertical="top" wrapText="1"/>
    </xf>
    <xf numFmtId="0" fontId="7" fillId="0" borderId="1" xfId="0"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wrapText="1"/>
    </xf>
    <xf numFmtId="164" fontId="1" fillId="0" borderId="2" xfId="0" applyNumberFormat="1" applyFont="1" applyFill="1" applyBorder="1" applyAlignment="1">
      <alignment horizontal="left" vertical="center" wrapText="1"/>
    </xf>
    <xf numFmtId="164" fontId="1" fillId="0" borderId="3" xfId="0" applyNumberFormat="1"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7"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49" fontId="10" fillId="0" borderId="0" xfId="0" applyNumberFormat="1" applyFont="1" applyFill="1" applyAlignment="1">
      <alignment horizontal="center" vertical="center" wrapText="1"/>
    </xf>
    <xf numFmtId="49" fontId="8" fillId="0" borderId="0" xfId="0" applyNumberFormat="1" applyFont="1" applyFill="1" applyAlignment="1">
      <alignment horizontal="center" vertical="top"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49" fontId="13" fillId="0" borderId="2" xfId="0" applyNumberFormat="1" applyFont="1" applyFill="1" applyBorder="1" applyAlignment="1">
      <alignment horizontal="center" vertical="top" wrapText="1"/>
    </xf>
    <xf numFmtId="49" fontId="13" fillId="0" borderId="5" xfId="0" applyNumberFormat="1" applyFont="1" applyFill="1" applyBorder="1" applyAlignment="1">
      <alignment horizontal="center" vertical="top" wrapText="1"/>
    </xf>
    <xf numFmtId="49" fontId="13" fillId="0" borderId="3" xfId="0" applyNumberFormat="1" applyFont="1" applyFill="1" applyBorder="1" applyAlignment="1">
      <alignment horizontal="center" vertical="top" wrapText="1"/>
    </xf>
    <xf numFmtId="0" fontId="13" fillId="0" borderId="1" xfId="0" applyFont="1" applyFill="1" applyBorder="1" applyAlignment="1">
      <alignment horizontal="left" vertical="top" wrapText="1"/>
    </xf>
    <xf numFmtId="49" fontId="15" fillId="0" borderId="2"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15" fillId="0" borderId="3" xfId="0" applyNumberFormat="1" applyFont="1" applyFill="1" applyBorder="1" applyAlignment="1">
      <alignment horizontal="center" vertical="top" wrapText="1"/>
    </xf>
    <xf numFmtId="0" fontId="15" fillId="0" borderId="2"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3" xfId="0" applyFont="1" applyFill="1" applyBorder="1" applyAlignment="1">
      <alignment horizontal="left" vertical="top" wrapText="1"/>
    </xf>
    <xf numFmtId="49" fontId="1" fillId="0" borderId="2" xfId="0" applyNumberFormat="1" applyFont="1" applyFill="1" applyBorder="1" applyAlignment="1">
      <alignment horizontal="center" vertical="top"/>
    </xf>
    <xf numFmtId="49" fontId="1" fillId="0" borderId="5"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0" fontId="1" fillId="0" borderId="2" xfId="0" applyFont="1" applyFill="1" applyBorder="1" applyAlignment="1">
      <alignment horizontal="left" vertical="top" wrapText="1"/>
    </xf>
    <xf numFmtId="0" fontId="13" fillId="0" borderId="5" xfId="0" applyFont="1" applyFill="1" applyBorder="1" applyAlignment="1">
      <alignment horizontal="left" vertical="top" wrapText="1"/>
    </xf>
    <xf numFmtId="0" fontId="13" fillId="0" borderId="3" xfId="0" applyFont="1" applyFill="1" applyBorder="1" applyAlignment="1">
      <alignment horizontal="left" vertical="top" wrapText="1"/>
    </xf>
    <xf numFmtId="0" fontId="1" fillId="0" borderId="1" xfId="0" applyFont="1" applyFill="1" applyBorder="1" applyAlignment="1">
      <alignment vertical="top" wrapText="1"/>
    </xf>
    <xf numFmtId="49" fontId="1" fillId="0" borderId="2"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1" fillId="0" borderId="5"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2" xfId="0" applyFont="1" applyFill="1" applyBorder="1" applyAlignment="1">
      <alignment vertical="top" wrapText="1"/>
    </xf>
    <xf numFmtId="0" fontId="1" fillId="0" borderId="5" xfId="0" applyFont="1" applyFill="1" applyBorder="1" applyAlignment="1">
      <alignment vertical="top" wrapText="1"/>
    </xf>
    <xf numFmtId="0" fontId="1" fillId="0" borderId="3" xfId="0" applyFont="1" applyFill="1" applyBorder="1" applyAlignment="1">
      <alignment vertical="top" wrapText="1"/>
    </xf>
    <xf numFmtId="49" fontId="1" fillId="0" borderId="1" xfId="0" applyNumberFormat="1" applyFont="1" applyFill="1" applyBorder="1" applyAlignment="1">
      <alignment horizontal="center" vertical="top"/>
    </xf>
    <xf numFmtId="49" fontId="13" fillId="0" borderId="1" xfId="0" applyNumberFormat="1" applyFont="1" applyFill="1" applyBorder="1" applyAlignment="1">
      <alignment horizontal="center" vertical="top"/>
    </xf>
    <xf numFmtId="0" fontId="13" fillId="0" borderId="1" xfId="0" applyFont="1" applyFill="1" applyBorder="1" applyAlignment="1">
      <alignment vertical="top" wrapText="1"/>
    </xf>
    <xf numFmtId="49" fontId="17" fillId="0" borderId="2" xfId="0" applyNumberFormat="1" applyFont="1" applyFill="1" applyBorder="1" applyAlignment="1">
      <alignment horizontal="center" vertical="top" wrapText="1"/>
    </xf>
    <xf numFmtId="49" fontId="17" fillId="0" borderId="5" xfId="0" applyNumberFormat="1" applyFont="1" applyFill="1" applyBorder="1" applyAlignment="1">
      <alignment horizontal="center" vertical="top" wrapText="1"/>
    </xf>
    <xf numFmtId="49" fontId="17" fillId="0" borderId="3"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left" vertical="top" wrapText="1"/>
    </xf>
    <xf numFmtId="49" fontId="15" fillId="0" borderId="1"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49" fontId="9" fillId="0" borderId="0" xfId="0" applyNumberFormat="1" applyFont="1" applyFill="1" applyAlignment="1">
      <alignment horizontal="center" wrapText="1"/>
    </xf>
    <xf numFmtId="49" fontId="9" fillId="0" borderId="0" xfId="0" applyNumberFormat="1" applyFont="1" applyFill="1" applyAlignment="1">
      <alignment horizontal="center"/>
    </xf>
    <xf numFmtId="49" fontId="18" fillId="0" borderId="0" xfId="0" applyNumberFormat="1" applyFont="1" applyFill="1" applyAlignment="1">
      <alignment horizontal="center" vertical="top"/>
    </xf>
  </cellXfs>
  <cellStyles count="2">
    <cellStyle name="Обычный" xfId="0" builtinId="0"/>
    <cellStyle name="Обычный_Лист Microsoft Excel" xfId="1"/>
  </cellStyles>
  <dxfs count="0"/>
  <tableStyles count="0" defaultTableStyle="TableStyleMedium2" defaultPivotStyle="PivotStyleMedium9"/>
  <colors>
    <mruColors>
      <color rgb="FFDBFFB7"/>
      <color rgb="FFCCFF99"/>
      <color rgb="FFA9DA74"/>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hova_M_S\AppData\Local\Microsoft\Windows\Temporary%20Internet%20Files\Content.Outlook\LUA1EJVF\&#1080;&#1089;&#1093;&#1086;&#1076;&#1085;&#1099;&#1077;\&#1040;&#1085;&#1103;%20&#1055;&#1069;&#105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ица 9"/>
      <sheetName val="Таблица 10"/>
      <sheetName val="Таблица 11"/>
      <sheetName val="Таблица 12"/>
      <sheetName val="Таблица 13"/>
    </sheetNames>
    <sheetDataSet>
      <sheetData sheetId="0"/>
      <sheetData sheetId="1"/>
      <sheetData sheetId="2"/>
      <sheetData sheetId="3"/>
      <sheetData sheetId="4">
        <row r="89">
          <cell r="I89">
            <v>50.1</v>
          </cell>
        </row>
        <row r="110">
          <cell r="I110">
            <v>349.9</v>
          </cell>
        </row>
        <row r="222">
          <cell r="I222">
            <v>337.5</v>
          </cell>
        </row>
        <row r="250">
          <cell r="I250">
            <v>370448.13</v>
          </cell>
        </row>
        <row r="362">
          <cell r="I362">
            <v>47.6</v>
          </cell>
        </row>
        <row r="411">
          <cell r="I411">
            <v>96.373999999999995</v>
          </cell>
        </row>
        <row r="467">
          <cell r="I467">
            <v>319.62</v>
          </cell>
        </row>
        <row r="544">
          <cell r="I544">
            <v>22116.6</v>
          </cell>
        </row>
        <row r="558">
          <cell r="I558">
            <v>79.319999999999993</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consultantplus://offline/main?base=LAW;n=78650;fld=134;dst=10000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
  <sheetViews>
    <sheetView zoomScale="85" zoomScaleNormal="85" workbookViewId="0">
      <selection activeCell="H6" sqref="H6:H9"/>
    </sheetView>
  </sheetViews>
  <sheetFormatPr defaultColWidth="8.85546875" defaultRowHeight="15" x14ac:dyDescent="0.25"/>
  <cols>
    <col min="1" max="1" width="5.42578125" style="86" customWidth="1"/>
    <col min="2" max="2" width="47.7109375" customWidth="1"/>
    <col min="3" max="3" width="13.5703125" customWidth="1"/>
    <col min="4" max="4" width="15.7109375" customWidth="1"/>
    <col min="5" max="6" width="8.140625" bestFit="1" customWidth="1"/>
    <col min="7" max="7" width="42.28515625" customWidth="1"/>
    <col min="8" max="8" width="11.42578125" customWidth="1"/>
    <col min="255" max="255" width="5.42578125" customWidth="1"/>
    <col min="256" max="256" width="47.7109375" customWidth="1"/>
    <col min="257" max="257" width="13.5703125" customWidth="1"/>
    <col min="258" max="258" width="15.7109375" customWidth="1"/>
    <col min="259" max="260" width="7.85546875" bestFit="1" customWidth="1"/>
    <col min="261" max="261" width="42.28515625" customWidth="1"/>
    <col min="262" max="262" width="31.5703125" customWidth="1"/>
    <col min="511" max="511" width="5.42578125" customWidth="1"/>
    <col min="512" max="512" width="47.7109375" customWidth="1"/>
    <col min="513" max="513" width="13.5703125" customWidth="1"/>
    <col min="514" max="514" width="15.7109375" customWidth="1"/>
    <col min="515" max="516" width="7.85546875" bestFit="1" customWidth="1"/>
    <col min="517" max="517" width="42.28515625" customWidth="1"/>
    <col min="518" max="518" width="31.5703125" customWidth="1"/>
    <col min="767" max="767" width="5.42578125" customWidth="1"/>
    <col min="768" max="768" width="47.7109375" customWidth="1"/>
    <col min="769" max="769" width="13.5703125" customWidth="1"/>
    <col min="770" max="770" width="15.7109375" customWidth="1"/>
    <col min="771" max="772" width="7.85546875" bestFit="1" customWidth="1"/>
    <col min="773" max="773" width="42.28515625" customWidth="1"/>
    <col min="774" max="774" width="31.5703125" customWidth="1"/>
    <col min="1023" max="1023" width="5.42578125" customWidth="1"/>
    <col min="1024" max="1024" width="47.7109375" customWidth="1"/>
    <col min="1025" max="1025" width="13.5703125" customWidth="1"/>
    <col min="1026" max="1026" width="15.7109375" customWidth="1"/>
    <col min="1027" max="1028" width="7.85546875" bestFit="1" customWidth="1"/>
    <col min="1029" max="1029" width="42.28515625" customWidth="1"/>
    <col min="1030" max="1030" width="31.5703125" customWidth="1"/>
    <col min="1279" max="1279" width="5.42578125" customWidth="1"/>
    <col min="1280" max="1280" width="47.7109375" customWidth="1"/>
    <col min="1281" max="1281" width="13.5703125" customWidth="1"/>
    <col min="1282" max="1282" width="15.7109375" customWidth="1"/>
    <col min="1283" max="1284" width="7.85546875" bestFit="1" customWidth="1"/>
    <col min="1285" max="1285" width="42.28515625" customWidth="1"/>
    <col min="1286" max="1286" width="31.5703125" customWidth="1"/>
    <col min="1535" max="1535" width="5.42578125" customWidth="1"/>
    <col min="1536" max="1536" width="47.7109375" customWidth="1"/>
    <col min="1537" max="1537" width="13.5703125" customWidth="1"/>
    <col min="1538" max="1538" width="15.7109375" customWidth="1"/>
    <col min="1539" max="1540" width="7.85546875" bestFit="1" customWidth="1"/>
    <col min="1541" max="1541" width="42.28515625" customWidth="1"/>
    <col min="1542" max="1542" width="31.5703125" customWidth="1"/>
    <col min="1791" max="1791" width="5.42578125" customWidth="1"/>
    <col min="1792" max="1792" width="47.7109375" customWidth="1"/>
    <col min="1793" max="1793" width="13.5703125" customWidth="1"/>
    <col min="1794" max="1794" width="15.7109375" customWidth="1"/>
    <col min="1795" max="1796" width="7.85546875" bestFit="1" customWidth="1"/>
    <col min="1797" max="1797" width="42.28515625" customWidth="1"/>
    <col min="1798" max="1798" width="31.5703125" customWidth="1"/>
    <col min="2047" max="2047" width="5.42578125" customWidth="1"/>
    <col min="2048" max="2048" width="47.7109375" customWidth="1"/>
    <col min="2049" max="2049" width="13.5703125" customWidth="1"/>
    <col min="2050" max="2050" width="15.7109375" customWidth="1"/>
    <col min="2051" max="2052" width="7.85546875" bestFit="1" customWidth="1"/>
    <col min="2053" max="2053" width="42.28515625" customWidth="1"/>
    <col min="2054" max="2054" width="31.5703125" customWidth="1"/>
    <col min="2303" max="2303" width="5.42578125" customWidth="1"/>
    <col min="2304" max="2304" width="47.7109375" customWidth="1"/>
    <col min="2305" max="2305" width="13.5703125" customWidth="1"/>
    <col min="2306" max="2306" width="15.7109375" customWidth="1"/>
    <col min="2307" max="2308" width="7.85546875" bestFit="1" customWidth="1"/>
    <col min="2309" max="2309" width="42.28515625" customWidth="1"/>
    <col min="2310" max="2310" width="31.5703125" customWidth="1"/>
    <col min="2559" max="2559" width="5.42578125" customWidth="1"/>
    <col min="2560" max="2560" width="47.7109375" customWidth="1"/>
    <col min="2561" max="2561" width="13.5703125" customWidth="1"/>
    <col min="2562" max="2562" width="15.7109375" customWidth="1"/>
    <col min="2563" max="2564" width="7.85546875" bestFit="1" customWidth="1"/>
    <col min="2565" max="2565" width="42.28515625" customWidth="1"/>
    <col min="2566" max="2566" width="31.5703125" customWidth="1"/>
    <col min="2815" max="2815" width="5.42578125" customWidth="1"/>
    <col min="2816" max="2816" width="47.7109375" customWidth="1"/>
    <col min="2817" max="2817" width="13.5703125" customWidth="1"/>
    <col min="2818" max="2818" width="15.7109375" customWidth="1"/>
    <col min="2819" max="2820" width="7.85546875" bestFit="1" customWidth="1"/>
    <col min="2821" max="2821" width="42.28515625" customWidth="1"/>
    <col min="2822" max="2822" width="31.5703125" customWidth="1"/>
    <col min="3071" max="3071" width="5.42578125" customWidth="1"/>
    <col min="3072" max="3072" width="47.7109375" customWidth="1"/>
    <col min="3073" max="3073" width="13.5703125" customWidth="1"/>
    <col min="3074" max="3074" width="15.7109375" customWidth="1"/>
    <col min="3075" max="3076" width="7.85546875" bestFit="1" customWidth="1"/>
    <col min="3077" max="3077" width="42.28515625" customWidth="1"/>
    <col min="3078" max="3078" width="31.5703125" customWidth="1"/>
    <col min="3327" max="3327" width="5.42578125" customWidth="1"/>
    <col min="3328" max="3328" width="47.7109375" customWidth="1"/>
    <col min="3329" max="3329" width="13.5703125" customWidth="1"/>
    <col min="3330" max="3330" width="15.7109375" customWidth="1"/>
    <col min="3331" max="3332" width="7.85546875" bestFit="1" customWidth="1"/>
    <col min="3333" max="3333" width="42.28515625" customWidth="1"/>
    <col min="3334" max="3334" width="31.5703125" customWidth="1"/>
    <col min="3583" max="3583" width="5.42578125" customWidth="1"/>
    <col min="3584" max="3584" width="47.7109375" customWidth="1"/>
    <col min="3585" max="3585" width="13.5703125" customWidth="1"/>
    <col min="3586" max="3586" width="15.7109375" customWidth="1"/>
    <col min="3587" max="3588" width="7.85546875" bestFit="1" customWidth="1"/>
    <col min="3589" max="3589" width="42.28515625" customWidth="1"/>
    <col min="3590" max="3590" width="31.5703125" customWidth="1"/>
    <col min="3839" max="3839" width="5.42578125" customWidth="1"/>
    <col min="3840" max="3840" width="47.7109375" customWidth="1"/>
    <col min="3841" max="3841" width="13.5703125" customWidth="1"/>
    <col min="3842" max="3842" width="15.7109375" customWidth="1"/>
    <col min="3843" max="3844" width="7.85546875" bestFit="1" customWidth="1"/>
    <col min="3845" max="3845" width="42.28515625" customWidth="1"/>
    <col min="3846" max="3846" width="31.5703125" customWidth="1"/>
    <col min="4095" max="4095" width="5.42578125" customWidth="1"/>
    <col min="4096" max="4096" width="47.7109375" customWidth="1"/>
    <col min="4097" max="4097" width="13.5703125" customWidth="1"/>
    <col min="4098" max="4098" width="15.7109375" customWidth="1"/>
    <col min="4099" max="4100" width="7.85546875" bestFit="1" customWidth="1"/>
    <col min="4101" max="4101" width="42.28515625" customWidth="1"/>
    <col min="4102" max="4102" width="31.5703125" customWidth="1"/>
    <col min="4351" max="4351" width="5.42578125" customWidth="1"/>
    <col min="4352" max="4352" width="47.7109375" customWidth="1"/>
    <col min="4353" max="4353" width="13.5703125" customWidth="1"/>
    <col min="4354" max="4354" width="15.7109375" customWidth="1"/>
    <col min="4355" max="4356" width="7.85546875" bestFit="1" customWidth="1"/>
    <col min="4357" max="4357" width="42.28515625" customWidth="1"/>
    <col min="4358" max="4358" width="31.5703125" customWidth="1"/>
    <col min="4607" max="4607" width="5.42578125" customWidth="1"/>
    <col min="4608" max="4608" width="47.7109375" customWidth="1"/>
    <col min="4609" max="4609" width="13.5703125" customWidth="1"/>
    <col min="4610" max="4610" width="15.7109375" customWidth="1"/>
    <col min="4611" max="4612" width="7.85546875" bestFit="1" customWidth="1"/>
    <col min="4613" max="4613" width="42.28515625" customWidth="1"/>
    <col min="4614" max="4614" width="31.5703125" customWidth="1"/>
    <col min="4863" max="4863" width="5.42578125" customWidth="1"/>
    <col min="4864" max="4864" width="47.7109375" customWidth="1"/>
    <col min="4865" max="4865" width="13.5703125" customWidth="1"/>
    <col min="4866" max="4866" width="15.7109375" customWidth="1"/>
    <col min="4867" max="4868" width="7.85546875" bestFit="1" customWidth="1"/>
    <col min="4869" max="4869" width="42.28515625" customWidth="1"/>
    <col min="4870" max="4870" width="31.5703125" customWidth="1"/>
    <col min="5119" max="5119" width="5.42578125" customWidth="1"/>
    <col min="5120" max="5120" width="47.7109375" customWidth="1"/>
    <col min="5121" max="5121" width="13.5703125" customWidth="1"/>
    <col min="5122" max="5122" width="15.7109375" customWidth="1"/>
    <col min="5123" max="5124" width="7.85546875" bestFit="1" customWidth="1"/>
    <col min="5125" max="5125" width="42.28515625" customWidth="1"/>
    <col min="5126" max="5126" width="31.5703125" customWidth="1"/>
    <col min="5375" max="5375" width="5.42578125" customWidth="1"/>
    <col min="5376" max="5376" width="47.7109375" customWidth="1"/>
    <col min="5377" max="5377" width="13.5703125" customWidth="1"/>
    <col min="5378" max="5378" width="15.7109375" customWidth="1"/>
    <col min="5379" max="5380" width="7.85546875" bestFit="1" customWidth="1"/>
    <col min="5381" max="5381" width="42.28515625" customWidth="1"/>
    <col min="5382" max="5382" width="31.5703125" customWidth="1"/>
    <col min="5631" max="5631" width="5.42578125" customWidth="1"/>
    <col min="5632" max="5632" width="47.7109375" customWidth="1"/>
    <col min="5633" max="5633" width="13.5703125" customWidth="1"/>
    <col min="5634" max="5634" width="15.7109375" customWidth="1"/>
    <col min="5635" max="5636" width="7.85546875" bestFit="1" customWidth="1"/>
    <col min="5637" max="5637" width="42.28515625" customWidth="1"/>
    <col min="5638" max="5638" width="31.5703125" customWidth="1"/>
    <col min="5887" max="5887" width="5.42578125" customWidth="1"/>
    <col min="5888" max="5888" width="47.7109375" customWidth="1"/>
    <col min="5889" max="5889" width="13.5703125" customWidth="1"/>
    <col min="5890" max="5890" width="15.7109375" customWidth="1"/>
    <col min="5891" max="5892" width="7.85546875" bestFit="1" customWidth="1"/>
    <col min="5893" max="5893" width="42.28515625" customWidth="1"/>
    <col min="5894" max="5894" width="31.5703125" customWidth="1"/>
    <col min="6143" max="6143" width="5.42578125" customWidth="1"/>
    <col min="6144" max="6144" width="47.7109375" customWidth="1"/>
    <col min="6145" max="6145" width="13.5703125" customWidth="1"/>
    <col min="6146" max="6146" width="15.7109375" customWidth="1"/>
    <col min="6147" max="6148" width="7.85546875" bestFit="1" customWidth="1"/>
    <col min="6149" max="6149" width="42.28515625" customWidth="1"/>
    <col min="6150" max="6150" width="31.5703125" customWidth="1"/>
    <col min="6399" max="6399" width="5.42578125" customWidth="1"/>
    <col min="6400" max="6400" width="47.7109375" customWidth="1"/>
    <col min="6401" max="6401" width="13.5703125" customWidth="1"/>
    <col min="6402" max="6402" width="15.7109375" customWidth="1"/>
    <col min="6403" max="6404" width="7.85546875" bestFit="1" customWidth="1"/>
    <col min="6405" max="6405" width="42.28515625" customWidth="1"/>
    <col min="6406" max="6406" width="31.5703125" customWidth="1"/>
    <col min="6655" max="6655" width="5.42578125" customWidth="1"/>
    <col min="6656" max="6656" width="47.7109375" customWidth="1"/>
    <col min="6657" max="6657" width="13.5703125" customWidth="1"/>
    <col min="6658" max="6658" width="15.7109375" customWidth="1"/>
    <col min="6659" max="6660" width="7.85546875" bestFit="1" customWidth="1"/>
    <col min="6661" max="6661" width="42.28515625" customWidth="1"/>
    <col min="6662" max="6662" width="31.5703125" customWidth="1"/>
    <col min="6911" max="6911" width="5.42578125" customWidth="1"/>
    <col min="6912" max="6912" width="47.7109375" customWidth="1"/>
    <col min="6913" max="6913" width="13.5703125" customWidth="1"/>
    <col min="6914" max="6914" width="15.7109375" customWidth="1"/>
    <col min="6915" max="6916" width="7.85546875" bestFit="1" customWidth="1"/>
    <col min="6917" max="6917" width="42.28515625" customWidth="1"/>
    <col min="6918" max="6918" width="31.5703125" customWidth="1"/>
    <col min="7167" max="7167" width="5.42578125" customWidth="1"/>
    <col min="7168" max="7168" width="47.7109375" customWidth="1"/>
    <col min="7169" max="7169" width="13.5703125" customWidth="1"/>
    <col min="7170" max="7170" width="15.7109375" customWidth="1"/>
    <col min="7171" max="7172" width="7.85546875" bestFit="1" customWidth="1"/>
    <col min="7173" max="7173" width="42.28515625" customWidth="1"/>
    <col min="7174" max="7174" width="31.5703125" customWidth="1"/>
    <col min="7423" max="7423" width="5.42578125" customWidth="1"/>
    <col min="7424" max="7424" width="47.7109375" customWidth="1"/>
    <col min="7425" max="7425" width="13.5703125" customWidth="1"/>
    <col min="7426" max="7426" width="15.7109375" customWidth="1"/>
    <col min="7427" max="7428" width="7.85546875" bestFit="1" customWidth="1"/>
    <col min="7429" max="7429" width="42.28515625" customWidth="1"/>
    <col min="7430" max="7430" width="31.5703125" customWidth="1"/>
    <col min="7679" max="7679" width="5.42578125" customWidth="1"/>
    <col min="7680" max="7680" width="47.7109375" customWidth="1"/>
    <col min="7681" max="7681" width="13.5703125" customWidth="1"/>
    <col min="7682" max="7682" width="15.7109375" customWidth="1"/>
    <col min="7683" max="7684" width="7.85546875" bestFit="1" customWidth="1"/>
    <col min="7685" max="7685" width="42.28515625" customWidth="1"/>
    <col min="7686" max="7686" width="31.5703125" customWidth="1"/>
    <col min="7935" max="7935" width="5.42578125" customWidth="1"/>
    <col min="7936" max="7936" width="47.7109375" customWidth="1"/>
    <col min="7937" max="7937" width="13.5703125" customWidth="1"/>
    <col min="7938" max="7938" width="15.7109375" customWidth="1"/>
    <col min="7939" max="7940" width="7.85546875" bestFit="1" customWidth="1"/>
    <col min="7941" max="7941" width="42.28515625" customWidth="1"/>
    <col min="7942" max="7942" width="31.5703125" customWidth="1"/>
    <col min="8191" max="8191" width="5.42578125" customWidth="1"/>
    <col min="8192" max="8192" width="47.7109375" customWidth="1"/>
    <col min="8193" max="8193" width="13.5703125" customWidth="1"/>
    <col min="8194" max="8194" width="15.7109375" customWidth="1"/>
    <col min="8195" max="8196" width="7.85546875" bestFit="1" customWidth="1"/>
    <col min="8197" max="8197" width="42.28515625" customWidth="1"/>
    <col min="8198" max="8198" width="31.5703125" customWidth="1"/>
    <col min="8447" max="8447" width="5.42578125" customWidth="1"/>
    <col min="8448" max="8448" width="47.7109375" customWidth="1"/>
    <col min="8449" max="8449" width="13.5703125" customWidth="1"/>
    <col min="8450" max="8450" width="15.7109375" customWidth="1"/>
    <col min="8451" max="8452" width="7.85546875" bestFit="1" customWidth="1"/>
    <col min="8453" max="8453" width="42.28515625" customWidth="1"/>
    <col min="8454" max="8454" width="31.5703125" customWidth="1"/>
    <col min="8703" max="8703" width="5.42578125" customWidth="1"/>
    <col min="8704" max="8704" width="47.7109375" customWidth="1"/>
    <col min="8705" max="8705" width="13.5703125" customWidth="1"/>
    <col min="8706" max="8706" width="15.7109375" customWidth="1"/>
    <col min="8707" max="8708" width="7.85546875" bestFit="1" customWidth="1"/>
    <col min="8709" max="8709" width="42.28515625" customWidth="1"/>
    <col min="8710" max="8710" width="31.5703125" customWidth="1"/>
    <col min="8959" max="8959" width="5.42578125" customWidth="1"/>
    <col min="8960" max="8960" width="47.7109375" customWidth="1"/>
    <col min="8961" max="8961" width="13.5703125" customWidth="1"/>
    <col min="8962" max="8962" width="15.7109375" customWidth="1"/>
    <col min="8963" max="8964" width="7.85546875" bestFit="1" customWidth="1"/>
    <col min="8965" max="8965" width="42.28515625" customWidth="1"/>
    <col min="8966" max="8966" width="31.5703125" customWidth="1"/>
    <col min="9215" max="9215" width="5.42578125" customWidth="1"/>
    <col min="9216" max="9216" width="47.7109375" customWidth="1"/>
    <col min="9217" max="9217" width="13.5703125" customWidth="1"/>
    <col min="9218" max="9218" width="15.7109375" customWidth="1"/>
    <col min="9219" max="9220" width="7.85546875" bestFit="1" customWidth="1"/>
    <col min="9221" max="9221" width="42.28515625" customWidth="1"/>
    <col min="9222" max="9222" width="31.5703125" customWidth="1"/>
    <col min="9471" max="9471" width="5.42578125" customWidth="1"/>
    <col min="9472" max="9472" width="47.7109375" customWidth="1"/>
    <col min="9473" max="9473" width="13.5703125" customWidth="1"/>
    <col min="9474" max="9474" width="15.7109375" customWidth="1"/>
    <col min="9475" max="9476" width="7.85546875" bestFit="1" customWidth="1"/>
    <col min="9477" max="9477" width="42.28515625" customWidth="1"/>
    <col min="9478" max="9478" width="31.5703125" customWidth="1"/>
    <col min="9727" max="9727" width="5.42578125" customWidth="1"/>
    <col min="9728" max="9728" width="47.7109375" customWidth="1"/>
    <col min="9729" max="9729" width="13.5703125" customWidth="1"/>
    <col min="9730" max="9730" width="15.7109375" customWidth="1"/>
    <col min="9731" max="9732" width="7.85546875" bestFit="1" customWidth="1"/>
    <col min="9733" max="9733" width="42.28515625" customWidth="1"/>
    <col min="9734" max="9734" width="31.5703125" customWidth="1"/>
    <col min="9983" max="9983" width="5.42578125" customWidth="1"/>
    <col min="9984" max="9984" width="47.7109375" customWidth="1"/>
    <col min="9985" max="9985" width="13.5703125" customWidth="1"/>
    <col min="9986" max="9986" width="15.7109375" customWidth="1"/>
    <col min="9987" max="9988" width="7.85546875" bestFit="1" customWidth="1"/>
    <col min="9989" max="9989" width="42.28515625" customWidth="1"/>
    <col min="9990" max="9990" width="31.5703125" customWidth="1"/>
    <col min="10239" max="10239" width="5.42578125" customWidth="1"/>
    <col min="10240" max="10240" width="47.7109375" customWidth="1"/>
    <col min="10241" max="10241" width="13.5703125" customWidth="1"/>
    <col min="10242" max="10242" width="15.7109375" customWidth="1"/>
    <col min="10243" max="10244" width="7.85546875" bestFit="1" customWidth="1"/>
    <col min="10245" max="10245" width="42.28515625" customWidth="1"/>
    <col min="10246" max="10246" width="31.5703125" customWidth="1"/>
    <col min="10495" max="10495" width="5.42578125" customWidth="1"/>
    <col min="10496" max="10496" width="47.7109375" customWidth="1"/>
    <col min="10497" max="10497" width="13.5703125" customWidth="1"/>
    <col min="10498" max="10498" width="15.7109375" customWidth="1"/>
    <col min="10499" max="10500" width="7.85546875" bestFit="1" customWidth="1"/>
    <col min="10501" max="10501" width="42.28515625" customWidth="1"/>
    <col min="10502" max="10502" width="31.5703125" customWidth="1"/>
    <col min="10751" max="10751" width="5.42578125" customWidth="1"/>
    <col min="10752" max="10752" width="47.7109375" customWidth="1"/>
    <col min="10753" max="10753" width="13.5703125" customWidth="1"/>
    <col min="10754" max="10754" width="15.7109375" customWidth="1"/>
    <col min="10755" max="10756" width="7.85546875" bestFit="1" customWidth="1"/>
    <col min="10757" max="10757" width="42.28515625" customWidth="1"/>
    <col min="10758" max="10758" width="31.5703125" customWidth="1"/>
    <col min="11007" max="11007" width="5.42578125" customWidth="1"/>
    <col min="11008" max="11008" width="47.7109375" customWidth="1"/>
    <col min="11009" max="11009" width="13.5703125" customWidth="1"/>
    <col min="11010" max="11010" width="15.7109375" customWidth="1"/>
    <col min="11011" max="11012" width="7.85546875" bestFit="1" customWidth="1"/>
    <col min="11013" max="11013" width="42.28515625" customWidth="1"/>
    <col min="11014" max="11014" width="31.5703125" customWidth="1"/>
    <col min="11263" max="11263" width="5.42578125" customWidth="1"/>
    <col min="11264" max="11264" width="47.7109375" customWidth="1"/>
    <col min="11265" max="11265" width="13.5703125" customWidth="1"/>
    <col min="11266" max="11266" width="15.7109375" customWidth="1"/>
    <col min="11267" max="11268" width="7.85546875" bestFit="1" customWidth="1"/>
    <col min="11269" max="11269" width="42.28515625" customWidth="1"/>
    <col min="11270" max="11270" width="31.5703125" customWidth="1"/>
    <col min="11519" max="11519" width="5.42578125" customWidth="1"/>
    <col min="11520" max="11520" width="47.7109375" customWidth="1"/>
    <col min="11521" max="11521" width="13.5703125" customWidth="1"/>
    <col min="11522" max="11522" width="15.7109375" customWidth="1"/>
    <col min="11523" max="11524" width="7.85546875" bestFit="1" customWidth="1"/>
    <col min="11525" max="11525" width="42.28515625" customWidth="1"/>
    <col min="11526" max="11526" width="31.5703125" customWidth="1"/>
    <col min="11775" max="11775" width="5.42578125" customWidth="1"/>
    <col min="11776" max="11776" width="47.7109375" customWidth="1"/>
    <col min="11777" max="11777" width="13.5703125" customWidth="1"/>
    <col min="11778" max="11778" width="15.7109375" customWidth="1"/>
    <col min="11779" max="11780" width="7.85546875" bestFit="1" customWidth="1"/>
    <col min="11781" max="11781" width="42.28515625" customWidth="1"/>
    <col min="11782" max="11782" width="31.5703125" customWidth="1"/>
    <col min="12031" max="12031" width="5.42578125" customWidth="1"/>
    <col min="12032" max="12032" width="47.7109375" customWidth="1"/>
    <col min="12033" max="12033" width="13.5703125" customWidth="1"/>
    <col min="12034" max="12034" width="15.7109375" customWidth="1"/>
    <col min="12035" max="12036" width="7.85546875" bestFit="1" customWidth="1"/>
    <col min="12037" max="12037" width="42.28515625" customWidth="1"/>
    <col min="12038" max="12038" width="31.5703125" customWidth="1"/>
    <col min="12287" max="12287" width="5.42578125" customWidth="1"/>
    <col min="12288" max="12288" width="47.7109375" customWidth="1"/>
    <col min="12289" max="12289" width="13.5703125" customWidth="1"/>
    <col min="12290" max="12290" width="15.7109375" customWidth="1"/>
    <col min="12291" max="12292" width="7.85546875" bestFit="1" customWidth="1"/>
    <col min="12293" max="12293" width="42.28515625" customWidth="1"/>
    <col min="12294" max="12294" width="31.5703125" customWidth="1"/>
    <col min="12543" max="12543" width="5.42578125" customWidth="1"/>
    <col min="12544" max="12544" width="47.7109375" customWidth="1"/>
    <col min="12545" max="12545" width="13.5703125" customWidth="1"/>
    <col min="12546" max="12546" width="15.7109375" customWidth="1"/>
    <col min="12547" max="12548" width="7.85546875" bestFit="1" customWidth="1"/>
    <col min="12549" max="12549" width="42.28515625" customWidth="1"/>
    <col min="12550" max="12550" width="31.5703125" customWidth="1"/>
    <col min="12799" max="12799" width="5.42578125" customWidth="1"/>
    <col min="12800" max="12800" width="47.7109375" customWidth="1"/>
    <col min="12801" max="12801" width="13.5703125" customWidth="1"/>
    <col min="12802" max="12802" width="15.7109375" customWidth="1"/>
    <col min="12803" max="12804" width="7.85546875" bestFit="1" customWidth="1"/>
    <col min="12805" max="12805" width="42.28515625" customWidth="1"/>
    <col min="12806" max="12806" width="31.5703125" customWidth="1"/>
    <col min="13055" max="13055" width="5.42578125" customWidth="1"/>
    <col min="13056" max="13056" width="47.7109375" customWidth="1"/>
    <col min="13057" max="13057" width="13.5703125" customWidth="1"/>
    <col min="13058" max="13058" width="15.7109375" customWidth="1"/>
    <col min="13059" max="13060" width="7.85546875" bestFit="1" customWidth="1"/>
    <col min="13061" max="13061" width="42.28515625" customWidth="1"/>
    <col min="13062" max="13062" width="31.5703125" customWidth="1"/>
    <col min="13311" max="13311" width="5.42578125" customWidth="1"/>
    <col min="13312" max="13312" width="47.7109375" customWidth="1"/>
    <col min="13313" max="13313" width="13.5703125" customWidth="1"/>
    <col min="13314" max="13314" width="15.7109375" customWidth="1"/>
    <col min="13315" max="13316" width="7.85546875" bestFit="1" customWidth="1"/>
    <col min="13317" max="13317" width="42.28515625" customWidth="1"/>
    <col min="13318" max="13318" width="31.5703125" customWidth="1"/>
    <col min="13567" max="13567" width="5.42578125" customWidth="1"/>
    <col min="13568" max="13568" width="47.7109375" customWidth="1"/>
    <col min="13569" max="13569" width="13.5703125" customWidth="1"/>
    <col min="13570" max="13570" width="15.7109375" customWidth="1"/>
    <col min="13571" max="13572" width="7.85546875" bestFit="1" customWidth="1"/>
    <col min="13573" max="13573" width="42.28515625" customWidth="1"/>
    <col min="13574" max="13574" width="31.5703125" customWidth="1"/>
    <col min="13823" max="13823" width="5.42578125" customWidth="1"/>
    <col min="13824" max="13824" width="47.7109375" customWidth="1"/>
    <col min="13825" max="13825" width="13.5703125" customWidth="1"/>
    <col min="13826" max="13826" width="15.7109375" customWidth="1"/>
    <col min="13827" max="13828" width="7.85546875" bestFit="1" customWidth="1"/>
    <col min="13829" max="13829" width="42.28515625" customWidth="1"/>
    <col min="13830" max="13830" width="31.5703125" customWidth="1"/>
    <col min="14079" max="14079" width="5.42578125" customWidth="1"/>
    <col min="14080" max="14080" width="47.7109375" customWidth="1"/>
    <col min="14081" max="14081" width="13.5703125" customWidth="1"/>
    <col min="14082" max="14082" width="15.7109375" customWidth="1"/>
    <col min="14083" max="14084" width="7.85546875" bestFit="1" customWidth="1"/>
    <col min="14085" max="14085" width="42.28515625" customWidth="1"/>
    <col min="14086" max="14086" width="31.5703125" customWidth="1"/>
    <col min="14335" max="14335" width="5.42578125" customWidth="1"/>
    <col min="14336" max="14336" width="47.7109375" customWidth="1"/>
    <col min="14337" max="14337" width="13.5703125" customWidth="1"/>
    <col min="14338" max="14338" width="15.7109375" customWidth="1"/>
    <col min="14339" max="14340" width="7.85546875" bestFit="1" customWidth="1"/>
    <col min="14341" max="14341" width="42.28515625" customWidth="1"/>
    <col min="14342" max="14342" width="31.5703125" customWidth="1"/>
    <col min="14591" max="14591" width="5.42578125" customWidth="1"/>
    <col min="14592" max="14592" width="47.7109375" customWidth="1"/>
    <col min="14593" max="14593" width="13.5703125" customWidth="1"/>
    <col min="14594" max="14594" width="15.7109375" customWidth="1"/>
    <col min="14595" max="14596" width="7.85546875" bestFit="1" customWidth="1"/>
    <col min="14597" max="14597" width="42.28515625" customWidth="1"/>
    <col min="14598" max="14598" width="31.5703125" customWidth="1"/>
    <col min="14847" max="14847" width="5.42578125" customWidth="1"/>
    <col min="14848" max="14848" width="47.7109375" customWidth="1"/>
    <col min="14849" max="14849" width="13.5703125" customWidth="1"/>
    <col min="14850" max="14850" width="15.7109375" customWidth="1"/>
    <col min="14851" max="14852" width="7.85546875" bestFit="1" customWidth="1"/>
    <col min="14853" max="14853" width="42.28515625" customWidth="1"/>
    <col min="14854" max="14854" width="31.5703125" customWidth="1"/>
    <col min="15103" max="15103" width="5.42578125" customWidth="1"/>
    <col min="15104" max="15104" width="47.7109375" customWidth="1"/>
    <col min="15105" max="15105" width="13.5703125" customWidth="1"/>
    <col min="15106" max="15106" width="15.7109375" customWidth="1"/>
    <col min="15107" max="15108" width="7.85546875" bestFit="1" customWidth="1"/>
    <col min="15109" max="15109" width="42.28515625" customWidth="1"/>
    <col min="15110" max="15110" width="31.5703125" customWidth="1"/>
    <col min="15359" max="15359" width="5.42578125" customWidth="1"/>
    <col min="15360" max="15360" width="47.7109375" customWidth="1"/>
    <col min="15361" max="15361" width="13.5703125" customWidth="1"/>
    <col min="15362" max="15362" width="15.7109375" customWidth="1"/>
    <col min="15363" max="15364" width="7.85546875" bestFit="1" customWidth="1"/>
    <col min="15365" max="15365" width="42.28515625" customWidth="1"/>
    <col min="15366" max="15366" width="31.5703125" customWidth="1"/>
    <col min="15615" max="15615" width="5.42578125" customWidth="1"/>
    <col min="15616" max="15616" width="47.7109375" customWidth="1"/>
    <col min="15617" max="15617" width="13.5703125" customWidth="1"/>
    <col min="15618" max="15618" width="15.7109375" customWidth="1"/>
    <col min="15619" max="15620" width="7.85546875" bestFit="1" customWidth="1"/>
    <col min="15621" max="15621" width="42.28515625" customWidth="1"/>
    <col min="15622" max="15622" width="31.5703125" customWidth="1"/>
    <col min="15871" max="15871" width="5.42578125" customWidth="1"/>
    <col min="15872" max="15872" width="47.7109375" customWidth="1"/>
    <col min="15873" max="15873" width="13.5703125" customWidth="1"/>
    <col min="15874" max="15874" width="15.7109375" customWidth="1"/>
    <col min="15875" max="15876" width="7.85546875" bestFit="1" customWidth="1"/>
    <col min="15877" max="15877" width="42.28515625" customWidth="1"/>
    <col min="15878" max="15878" width="31.5703125" customWidth="1"/>
    <col min="16127" max="16127" width="5.42578125" customWidth="1"/>
    <col min="16128" max="16128" width="47.7109375" customWidth="1"/>
    <col min="16129" max="16129" width="13.5703125" customWidth="1"/>
    <col min="16130" max="16130" width="15.7109375" customWidth="1"/>
    <col min="16131" max="16132" width="7.85546875" bestFit="1" customWidth="1"/>
    <col min="16133" max="16133" width="42.28515625" customWidth="1"/>
    <col min="16134" max="16134" width="31.5703125" customWidth="1"/>
  </cols>
  <sheetData>
    <row r="1" spans="1:8" ht="15.6" customHeight="1" x14ac:dyDescent="0.25">
      <c r="A1" s="152" t="s">
        <v>182</v>
      </c>
      <c r="B1" s="152"/>
      <c r="C1" s="152"/>
      <c r="D1" s="152"/>
      <c r="E1" s="152"/>
      <c r="F1" s="152"/>
      <c r="G1" s="152"/>
      <c r="H1" s="152"/>
    </row>
    <row r="2" spans="1:8" x14ac:dyDescent="0.25">
      <c r="A2" s="153" t="s">
        <v>338</v>
      </c>
      <c r="B2" s="153"/>
      <c r="C2" s="153"/>
      <c r="D2" s="153"/>
      <c r="E2" s="153"/>
      <c r="F2" s="153"/>
      <c r="G2" s="153"/>
      <c r="H2" s="153"/>
    </row>
    <row r="3" spans="1:8" x14ac:dyDescent="0.25">
      <c r="A3" s="154" t="s">
        <v>430</v>
      </c>
      <c r="B3" s="154"/>
      <c r="C3" s="154"/>
      <c r="D3" s="154"/>
      <c r="E3" s="154"/>
      <c r="F3" s="154"/>
      <c r="G3" s="154"/>
      <c r="H3" s="154"/>
    </row>
    <row r="4" spans="1:8" s="107" customFormat="1" x14ac:dyDescent="0.25">
      <c r="A4" s="155" t="s">
        <v>431</v>
      </c>
      <c r="B4" s="155"/>
      <c r="C4" s="155"/>
      <c r="D4" s="155"/>
      <c r="E4" s="155"/>
      <c r="F4" s="155"/>
      <c r="G4" s="155"/>
      <c r="H4" s="155"/>
    </row>
    <row r="5" spans="1:8" ht="7.5" customHeight="1" x14ac:dyDescent="0.25">
      <c r="A5" s="156"/>
      <c r="B5" s="156"/>
      <c r="C5" s="156"/>
      <c r="D5" s="156"/>
      <c r="E5" s="156"/>
      <c r="F5" s="156"/>
      <c r="G5" s="156"/>
      <c r="H5" s="156"/>
    </row>
    <row r="6" spans="1:8" ht="15" customHeight="1" x14ac:dyDescent="0.25">
      <c r="A6" s="157" t="s">
        <v>0</v>
      </c>
      <c r="B6" s="150" t="s">
        <v>339</v>
      </c>
      <c r="C6" s="150" t="s">
        <v>340</v>
      </c>
      <c r="D6" s="150" t="s">
        <v>502</v>
      </c>
      <c r="E6" s="150"/>
      <c r="F6" s="150"/>
      <c r="G6" s="150" t="s">
        <v>509</v>
      </c>
      <c r="H6" s="150" t="s">
        <v>579</v>
      </c>
    </row>
    <row r="7" spans="1:8" x14ac:dyDescent="0.25">
      <c r="A7" s="157"/>
      <c r="B7" s="150"/>
      <c r="C7" s="150"/>
      <c r="D7" s="150"/>
      <c r="E7" s="150"/>
      <c r="F7" s="150"/>
      <c r="G7" s="150"/>
      <c r="H7" s="150"/>
    </row>
    <row r="8" spans="1:8" ht="17.45" customHeight="1" x14ac:dyDescent="0.25">
      <c r="A8" s="157"/>
      <c r="B8" s="150"/>
      <c r="C8" s="150"/>
      <c r="D8" s="151" t="s">
        <v>341</v>
      </c>
      <c r="E8" s="151" t="s">
        <v>342</v>
      </c>
      <c r="F8" s="151"/>
      <c r="G8" s="150"/>
      <c r="H8" s="150"/>
    </row>
    <row r="9" spans="1:8" ht="18.75" customHeight="1" x14ac:dyDescent="0.25">
      <c r="A9" s="157"/>
      <c r="B9" s="150"/>
      <c r="C9" s="150"/>
      <c r="D9" s="151"/>
      <c r="E9" s="81" t="s">
        <v>343</v>
      </c>
      <c r="F9" s="81" t="s">
        <v>344</v>
      </c>
      <c r="G9" s="150"/>
      <c r="H9" s="150"/>
    </row>
    <row r="10" spans="1:8" x14ac:dyDescent="0.25">
      <c r="A10" s="82">
        <v>1</v>
      </c>
      <c r="B10" s="83">
        <v>2</v>
      </c>
      <c r="C10" s="83">
        <v>3</v>
      </c>
      <c r="D10" s="83">
        <v>4</v>
      </c>
      <c r="E10" s="83">
        <v>5</v>
      </c>
      <c r="F10" s="83">
        <v>6</v>
      </c>
      <c r="G10" s="83">
        <v>7</v>
      </c>
      <c r="H10" s="83">
        <v>8</v>
      </c>
    </row>
    <row r="11" spans="1:8" ht="21.75" customHeight="1" x14ac:dyDescent="0.25">
      <c r="A11" s="157" t="s">
        <v>193</v>
      </c>
      <c r="B11" s="157"/>
      <c r="C11" s="157"/>
      <c r="D11" s="157"/>
      <c r="E11" s="157"/>
      <c r="F11" s="157"/>
      <c r="G11" s="157"/>
      <c r="H11" s="157"/>
    </row>
    <row r="12" spans="1:8" ht="95.25" customHeight="1" x14ac:dyDescent="0.25">
      <c r="A12" s="93" t="s">
        <v>2</v>
      </c>
      <c r="B12" s="94" t="s">
        <v>345</v>
      </c>
      <c r="C12" s="95" t="s">
        <v>346</v>
      </c>
      <c r="D12" s="108">
        <v>6.9</v>
      </c>
      <c r="E12" s="109">
        <v>7</v>
      </c>
      <c r="F12" s="109">
        <v>6</v>
      </c>
      <c r="G12" s="110" t="s">
        <v>510</v>
      </c>
      <c r="H12" s="145">
        <f>E12/F12*100</f>
        <v>116.66666666666667</v>
      </c>
    </row>
    <row r="13" spans="1:8" ht="151.5" customHeight="1" x14ac:dyDescent="0.25">
      <c r="A13" s="96" t="s">
        <v>15</v>
      </c>
      <c r="B13" s="94" t="s">
        <v>347</v>
      </c>
      <c r="C13" s="95" t="s">
        <v>346</v>
      </c>
      <c r="D13" s="108">
        <v>1.5</v>
      </c>
      <c r="E13" s="111">
        <v>1.6</v>
      </c>
      <c r="F13" s="108">
        <v>1.5</v>
      </c>
      <c r="G13" s="110" t="s">
        <v>503</v>
      </c>
      <c r="H13" s="145">
        <f>E13/F13*100</f>
        <v>106.66666666666667</v>
      </c>
    </row>
    <row r="14" spans="1:8" ht="153" x14ac:dyDescent="0.25">
      <c r="A14" s="96" t="s">
        <v>19</v>
      </c>
      <c r="B14" s="94" t="s">
        <v>348</v>
      </c>
      <c r="C14" s="95" t="s">
        <v>346</v>
      </c>
      <c r="D14" s="109">
        <v>60</v>
      </c>
      <c r="E14" s="112">
        <v>17</v>
      </c>
      <c r="F14" s="112">
        <v>40.9</v>
      </c>
      <c r="G14" s="104" t="s">
        <v>511</v>
      </c>
      <c r="H14" s="145">
        <f>F14/E14*100</f>
        <v>240.58823529411762</v>
      </c>
    </row>
    <row r="15" spans="1:8" s="84" customFormat="1" ht="74.25" customHeight="1" x14ac:dyDescent="0.25">
      <c r="A15" s="93" t="s">
        <v>67</v>
      </c>
      <c r="B15" s="97" t="s">
        <v>349</v>
      </c>
      <c r="C15" s="95" t="s">
        <v>346</v>
      </c>
      <c r="D15" s="98" t="s">
        <v>560</v>
      </c>
      <c r="E15" s="116">
        <v>31.4</v>
      </c>
      <c r="F15" s="98" t="s">
        <v>350</v>
      </c>
      <c r="G15" s="110" t="s">
        <v>351</v>
      </c>
      <c r="H15" s="146" t="s">
        <v>350</v>
      </c>
    </row>
    <row r="16" spans="1:8" s="85" customFormat="1" ht="48" customHeight="1" x14ac:dyDescent="0.25">
      <c r="A16" s="93" t="s">
        <v>136</v>
      </c>
      <c r="B16" s="100" t="s">
        <v>352</v>
      </c>
      <c r="C16" s="95" t="s">
        <v>346</v>
      </c>
      <c r="D16" s="101">
        <v>19.649999999999999</v>
      </c>
      <c r="E16" s="101">
        <v>19.329999999999998</v>
      </c>
      <c r="F16" s="115">
        <v>21.5</v>
      </c>
      <c r="G16" s="104" t="s">
        <v>530</v>
      </c>
      <c r="H16" s="147">
        <f>E16/F16*100</f>
        <v>89.906976744186039</v>
      </c>
    </row>
    <row r="17" spans="1:8" s="85" customFormat="1" x14ac:dyDescent="0.25">
      <c r="A17" s="163" t="s">
        <v>90</v>
      </c>
      <c r="B17" s="164"/>
      <c r="C17" s="164"/>
      <c r="D17" s="164"/>
      <c r="E17" s="164"/>
      <c r="F17" s="164"/>
      <c r="G17" s="164"/>
      <c r="H17" s="165"/>
    </row>
    <row r="18" spans="1:8" s="84" customFormat="1" ht="87" customHeight="1" x14ac:dyDescent="0.25">
      <c r="A18" s="93" t="s">
        <v>354</v>
      </c>
      <c r="B18" s="100" t="s">
        <v>432</v>
      </c>
      <c r="C18" s="102" t="s">
        <v>355</v>
      </c>
      <c r="D18" s="101">
        <v>4174</v>
      </c>
      <c r="E18" s="101">
        <v>1290</v>
      </c>
      <c r="F18" s="101">
        <v>2228</v>
      </c>
      <c r="G18" s="100" t="s">
        <v>504</v>
      </c>
      <c r="H18" s="145">
        <f>F18/E18*100</f>
        <v>172.71317829457365</v>
      </c>
    </row>
    <row r="19" spans="1:8" s="85" customFormat="1" ht="88.5" customHeight="1" x14ac:dyDescent="0.25">
      <c r="A19" s="93" t="s">
        <v>356</v>
      </c>
      <c r="B19" s="100" t="s">
        <v>357</v>
      </c>
      <c r="C19" s="102" t="s">
        <v>355</v>
      </c>
      <c r="D19" s="101">
        <v>2281</v>
      </c>
      <c r="E19" s="101">
        <v>979</v>
      </c>
      <c r="F19" s="101">
        <v>1285</v>
      </c>
      <c r="G19" s="100" t="s">
        <v>505</v>
      </c>
      <c r="H19" s="145">
        <f t="shared" ref="H19:H31" si="0">F19/E19*100</f>
        <v>131.25638406537283</v>
      </c>
    </row>
    <row r="20" spans="1:8" s="85" customFormat="1" ht="79.5" customHeight="1" x14ac:dyDescent="0.25">
      <c r="A20" s="93" t="s">
        <v>358</v>
      </c>
      <c r="B20" s="100" t="s">
        <v>359</v>
      </c>
      <c r="C20" s="102" t="s">
        <v>355</v>
      </c>
      <c r="D20" s="101">
        <v>1893</v>
      </c>
      <c r="E20" s="101">
        <v>311</v>
      </c>
      <c r="F20" s="101">
        <v>943</v>
      </c>
      <c r="G20" s="100" t="s">
        <v>512</v>
      </c>
      <c r="H20" s="145">
        <f t="shared" si="0"/>
        <v>303.21543408360128</v>
      </c>
    </row>
    <row r="21" spans="1:8" s="84" customFormat="1" ht="83.25" customHeight="1" x14ac:dyDescent="0.25">
      <c r="A21" s="93" t="s">
        <v>360</v>
      </c>
      <c r="B21" s="100" t="s">
        <v>361</v>
      </c>
      <c r="C21" s="95" t="s">
        <v>362</v>
      </c>
      <c r="D21" s="101">
        <v>3</v>
      </c>
      <c r="E21" s="113">
        <v>2</v>
      </c>
      <c r="F21" s="101">
        <v>3</v>
      </c>
      <c r="G21" s="104" t="s">
        <v>529</v>
      </c>
      <c r="H21" s="145">
        <f t="shared" si="0"/>
        <v>150</v>
      </c>
    </row>
    <row r="22" spans="1:8" s="84" customFormat="1" ht="78" customHeight="1" x14ac:dyDescent="0.25">
      <c r="A22" s="93" t="s">
        <v>363</v>
      </c>
      <c r="B22" s="100" t="s">
        <v>364</v>
      </c>
      <c r="C22" s="102" t="s">
        <v>355</v>
      </c>
      <c r="D22" s="113">
        <v>0</v>
      </c>
      <c r="E22" s="113">
        <v>60</v>
      </c>
      <c r="F22" s="113">
        <v>0</v>
      </c>
      <c r="G22" s="104" t="s">
        <v>534</v>
      </c>
      <c r="H22" s="146" t="s">
        <v>350</v>
      </c>
    </row>
    <row r="23" spans="1:8" ht="64.5" customHeight="1" x14ac:dyDescent="0.25">
      <c r="A23" s="93" t="s">
        <v>365</v>
      </c>
      <c r="B23" s="100" t="s">
        <v>366</v>
      </c>
      <c r="C23" s="102" t="s">
        <v>355</v>
      </c>
      <c r="D23" s="113">
        <v>328</v>
      </c>
      <c r="E23" s="113">
        <v>200</v>
      </c>
      <c r="F23" s="113">
        <v>215</v>
      </c>
      <c r="G23" s="104" t="s">
        <v>456</v>
      </c>
      <c r="H23" s="145">
        <f t="shared" si="0"/>
        <v>107.5</v>
      </c>
    </row>
    <row r="24" spans="1:8" ht="72" customHeight="1" x14ac:dyDescent="0.25">
      <c r="A24" s="93" t="s">
        <v>367</v>
      </c>
      <c r="B24" s="100" t="s">
        <v>433</v>
      </c>
      <c r="C24" s="102" t="s">
        <v>355</v>
      </c>
      <c r="D24" s="113">
        <v>11</v>
      </c>
      <c r="E24" s="113">
        <v>25</v>
      </c>
      <c r="F24" s="113">
        <v>26</v>
      </c>
      <c r="G24" s="104" t="s">
        <v>513</v>
      </c>
      <c r="H24" s="145">
        <f t="shared" si="0"/>
        <v>104</v>
      </c>
    </row>
    <row r="25" spans="1:8" s="84" customFormat="1" ht="54.75" customHeight="1" x14ac:dyDescent="0.25">
      <c r="A25" s="93" t="s">
        <v>368</v>
      </c>
      <c r="B25" s="100" t="s">
        <v>369</v>
      </c>
      <c r="C25" s="95" t="s">
        <v>370</v>
      </c>
      <c r="D25" s="114">
        <v>-14.45</v>
      </c>
      <c r="E25" s="114">
        <v>0.67</v>
      </c>
      <c r="F25" s="114">
        <v>-0.16</v>
      </c>
      <c r="G25" s="104" t="s">
        <v>519</v>
      </c>
      <c r="H25" s="147">
        <f t="shared" si="0"/>
        <v>-23.880597014925371</v>
      </c>
    </row>
    <row r="26" spans="1:8" x14ac:dyDescent="0.25">
      <c r="A26" s="158" t="s">
        <v>94</v>
      </c>
      <c r="B26" s="159"/>
      <c r="C26" s="159"/>
      <c r="D26" s="159"/>
      <c r="E26" s="159"/>
      <c r="F26" s="159"/>
      <c r="G26" s="159"/>
      <c r="H26" s="160"/>
    </row>
    <row r="27" spans="1:8" ht="132" customHeight="1" x14ac:dyDescent="0.25">
      <c r="A27" s="93" t="s">
        <v>371</v>
      </c>
      <c r="B27" s="100" t="s">
        <v>372</v>
      </c>
      <c r="C27" s="95" t="s">
        <v>373</v>
      </c>
      <c r="D27" s="101">
        <v>0</v>
      </c>
      <c r="E27" s="121">
        <v>468</v>
      </c>
      <c r="F27" s="113">
        <v>124</v>
      </c>
      <c r="G27" s="166" t="s">
        <v>567</v>
      </c>
      <c r="H27" s="147">
        <f t="shared" si="0"/>
        <v>26.495726495726498</v>
      </c>
    </row>
    <row r="28" spans="1:8" ht="116.25" customHeight="1" x14ac:dyDescent="0.25">
      <c r="A28" s="93" t="s">
        <v>374</v>
      </c>
      <c r="B28" s="100" t="s">
        <v>375</v>
      </c>
      <c r="C28" s="95" t="s">
        <v>355</v>
      </c>
      <c r="D28" s="101">
        <v>0</v>
      </c>
      <c r="E28" s="121">
        <v>187</v>
      </c>
      <c r="F28" s="113">
        <v>11</v>
      </c>
      <c r="G28" s="167"/>
      <c r="H28" s="147">
        <f t="shared" si="0"/>
        <v>5.8823529411764701</v>
      </c>
    </row>
    <row r="29" spans="1:8" ht="89.25" x14ac:dyDescent="0.25">
      <c r="A29" s="93" t="s">
        <v>376</v>
      </c>
      <c r="B29" s="100" t="s">
        <v>377</v>
      </c>
      <c r="C29" s="95" t="s">
        <v>346</v>
      </c>
      <c r="D29" s="101">
        <v>0</v>
      </c>
      <c r="E29" s="122">
        <v>80</v>
      </c>
      <c r="F29" s="112">
        <v>100</v>
      </c>
      <c r="G29" s="100" t="s">
        <v>526</v>
      </c>
      <c r="H29" s="145">
        <f t="shared" si="0"/>
        <v>125</v>
      </c>
    </row>
    <row r="30" spans="1:8" ht="66.75" customHeight="1" x14ac:dyDescent="0.25">
      <c r="A30" s="93" t="s">
        <v>378</v>
      </c>
      <c r="B30" s="100" t="s">
        <v>379</v>
      </c>
      <c r="C30" s="95" t="s">
        <v>346</v>
      </c>
      <c r="D30" s="101">
        <v>0</v>
      </c>
      <c r="E30" s="112">
        <v>30</v>
      </c>
      <c r="F30" s="112">
        <v>100</v>
      </c>
      <c r="G30" s="100" t="s">
        <v>525</v>
      </c>
      <c r="H30" s="145">
        <f t="shared" si="0"/>
        <v>333.33333333333337</v>
      </c>
    </row>
    <row r="31" spans="1:8" ht="116.25" customHeight="1" x14ac:dyDescent="0.25">
      <c r="A31" s="93" t="s">
        <v>380</v>
      </c>
      <c r="B31" s="100" t="s">
        <v>381</v>
      </c>
      <c r="C31" s="95" t="s">
        <v>346</v>
      </c>
      <c r="D31" s="101">
        <v>0</v>
      </c>
      <c r="E31" s="123">
        <v>1.6E-2</v>
      </c>
      <c r="F31" s="123">
        <v>1E-3</v>
      </c>
      <c r="G31" s="100" t="s">
        <v>527</v>
      </c>
      <c r="H31" s="147">
        <f t="shared" si="0"/>
        <v>6.25</v>
      </c>
    </row>
    <row r="32" spans="1:8" x14ac:dyDescent="0.25">
      <c r="A32" s="158" t="s">
        <v>104</v>
      </c>
      <c r="B32" s="159"/>
      <c r="C32" s="159"/>
      <c r="D32" s="159"/>
      <c r="E32" s="159"/>
      <c r="F32" s="159"/>
      <c r="G32" s="159"/>
      <c r="H32" s="160"/>
    </row>
    <row r="33" spans="1:8" ht="152.25" customHeight="1" x14ac:dyDescent="0.25">
      <c r="A33" s="96" t="s">
        <v>382</v>
      </c>
      <c r="B33" s="94" t="s">
        <v>383</v>
      </c>
      <c r="C33" s="99" t="s">
        <v>362</v>
      </c>
      <c r="D33" s="108">
        <v>0.4</v>
      </c>
      <c r="E33" s="108">
        <v>0.4</v>
      </c>
      <c r="F33" s="108">
        <v>0.5</v>
      </c>
      <c r="G33" s="110" t="s">
        <v>528</v>
      </c>
      <c r="H33" s="147">
        <f>E33/F33*100</f>
        <v>80</v>
      </c>
    </row>
    <row r="34" spans="1:8" ht="153" x14ac:dyDescent="0.25">
      <c r="A34" s="96" t="s">
        <v>384</v>
      </c>
      <c r="B34" s="94" t="s">
        <v>385</v>
      </c>
      <c r="C34" s="95" t="s">
        <v>346</v>
      </c>
      <c r="D34" s="109">
        <v>21.5</v>
      </c>
      <c r="E34" s="109">
        <v>30.2</v>
      </c>
      <c r="F34" s="109">
        <v>25.2</v>
      </c>
      <c r="G34" s="110" t="s">
        <v>524</v>
      </c>
      <c r="H34" s="147">
        <f t="shared" ref="H34:H45" si="1">F34/E34*100</f>
        <v>83.443708609271525</v>
      </c>
    </row>
    <row r="35" spans="1:8" ht="225" customHeight="1" x14ac:dyDescent="0.25">
      <c r="A35" s="96" t="s">
        <v>386</v>
      </c>
      <c r="B35" s="94" t="s">
        <v>387</v>
      </c>
      <c r="C35" s="95" t="s">
        <v>346</v>
      </c>
      <c r="D35" s="109">
        <v>58.6</v>
      </c>
      <c r="E35" s="109">
        <v>66.8</v>
      </c>
      <c r="F35" s="109">
        <v>59</v>
      </c>
      <c r="G35" s="110" t="s">
        <v>523</v>
      </c>
      <c r="H35" s="147">
        <f t="shared" si="1"/>
        <v>88.323353293413177</v>
      </c>
    </row>
    <row r="36" spans="1:8" s="85" customFormat="1" ht="72" customHeight="1" x14ac:dyDescent="0.25">
      <c r="A36" s="96" t="s">
        <v>388</v>
      </c>
      <c r="B36" s="94" t="s">
        <v>389</v>
      </c>
      <c r="C36" s="95" t="s">
        <v>346</v>
      </c>
      <c r="D36" s="109">
        <v>8.5</v>
      </c>
      <c r="E36" s="109">
        <v>13</v>
      </c>
      <c r="F36" s="108">
        <v>9.8000000000000007</v>
      </c>
      <c r="G36" s="110" t="s">
        <v>473</v>
      </c>
      <c r="H36" s="148">
        <f>E36/F36*100</f>
        <v>132.65306122448979</v>
      </c>
    </row>
    <row r="37" spans="1:8" s="84" customFormat="1" ht="89.25" customHeight="1" x14ac:dyDescent="0.25">
      <c r="A37" s="96" t="s">
        <v>390</v>
      </c>
      <c r="B37" s="94" t="s">
        <v>391</v>
      </c>
      <c r="C37" s="99" t="s">
        <v>506</v>
      </c>
      <c r="D37" s="109">
        <v>25.7</v>
      </c>
      <c r="E37" s="109">
        <v>20</v>
      </c>
      <c r="F37" s="109">
        <v>26.1</v>
      </c>
      <c r="G37" s="104" t="s">
        <v>457</v>
      </c>
      <c r="H37" s="148">
        <f t="shared" si="1"/>
        <v>130.50000000000003</v>
      </c>
    </row>
    <row r="38" spans="1:8" s="84" customFormat="1" ht="54" customHeight="1" x14ac:dyDescent="0.25">
      <c r="A38" s="96" t="s">
        <v>392</v>
      </c>
      <c r="B38" s="94" t="s">
        <v>393</v>
      </c>
      <c r="C38" s="95" t="s">
        <v>346</v>
      </c>
      <c r="D38" s="109">
        <v>4.8</v>
      </c>
      <c r="E38" s="109">
        <v>6.5</v>
      </c>
      <c r="F38" s="109" t="s">
        <v>458</v>
      </c>
      <c r="G38" s="104" t="s">
        <v>459</v>
      </c>
      <c r="H38" s="148">
        <f>E38/F38*100</f>
        <v>151.16279069767441</v>
      </c>
    </row>
    <row r="39" spans="1:8" s="84" customFormat="1" ht="140.25" customHeight="1" x14ac:dyDescent="0.25">
      <c r="A39" s="96" t="s">
        <v>394</v>
      </c>
      <c r="B39" s="94" t="s">
        <v>395</v>
      </c>
      <c r="C39" s="95" t="s">
        <v>346</v>
      </c>
      <c r="D39" s="109">
        <v>53.5</v>
      </c>
      <c r="E39" s="119" t="s">
        <v>434</v>
      </c>
      <c r="F39" s="109" t="s">
        <v>460</v>
      </c>
      <c r="G39" s="104" t="s">
        <v>461</v>
      </c>
      <c r="H39" s="148">
        <f t="shared" si="1"/>
        <v>100.36363636363636</v>
      </c>
    </row>
    <row r="40" spans="1:8" s="84" customFormat="1" ht="150.75" customHeight="1" x14ac:dyDescent="0.25">
      <c r="A40" s="96" t="s">
        <v>396</v>
      </c>
      <c r="B40" s="94" t="s">
        <v>397</v>
      </c>
      <c r="C40" s="99" t="s">
        <v>362</v>
      </c>
      <c r="D40" s="119" t="s">
        <v>474</v>
      </c>
      <c r="E40" s="119" t="s">
        <v>435</v>
      </c>
      <c r="F40" s="119" t="s">
        <v>475</v>
      </c>
      <c r="G40" s="110" t="s">
        <v>476</v>
      </c>
      <c r="H40" s="148">
        <f t="shared" si="1"/>
        <v>103.03030303030303</v>
      </c>
    </row>
    <row r="41" spans="1:8" s="84" customFormat="1" ht="51" x14ac:dyDescent="0.25">
      <c r="A41" s="103" t="s">
        <v>398</v>
      </c>
      <c r="B41" s="97" t="s">
        <v>399</v>
      </c>
      <c r="C41" s="95" t="s">
        <v>346</v>
      </c>
      <c r="D41" s="116">
        <v>0.3</v>
      </c>
      <c r="E41" s="116">
        <v>0.1</v>
      </c>
      <c r="F41" s="98" t="s">
        <v>477</v>
      </c>
      <c r="G41" s="97" t="s">
        <v>353</v>
      </c>
      <c r="H41" s="148">
        <f t="shared" si="1"/>
        <v>100</v>
      </c>
    </row>
    <row r="42" spans="1:8" s="84" customFormat="1" ht="89.25" x14ac:dyDescent="0.25">
      <c r="A42" s="103" t="s">
        <v>400</v>
      </c>
      <c r="B42" s="94" t="s">
        <v>401</v>
      </c>
      <c r="C42" s="99" t="s">
        <v>507</v>
      </c>
      <c r="D42" s="119">
        <v>0.27</v>
      </c>
      <c r="E42" s="108">
        <v>0.4</v>
      </c>
      <c r="F42" s="119" t="s">
        <v>500</v>
      </c>
      <c r="G42" s="110" t="s">
        <v>574</v>
      </c>
      <c r="H42" s="147">
        <f t="shared" si="1"/>
        <v>62.5</v>
      </c>
    </row>
    <row r="43" spans="1:8" s="84" customFormat="1" ht="51" x14ac:dyDescent="0.25">
      <c r="A43" s="96" t="s">
        <v>402</v>
      </c>
      <c r="B43" s="104" t="s">
        <v>403</v>
      </c>
      <c r="C43" s="95" t="s">
        <v>346</v>
      </c>
      <c r="D43" s="116">
        <v>99.6</v>
      </c>
      <c r="E43" s="117">
        <v>88</v>
      </c>
      <c r="F43" s="117">
        <v>98.8</v>
      </c>
      <c r="G43" s="104" t="s">
        <v>522</v>
      </c>
      <c r="H43" s="148">
        <f t="shared" si="1"/>
        <v>112.27272727272728</v>
      </c>
    </row>
    <row r="44" spans="1:8" s="84" customFormat="1" ht="42.75" customHeight="1" x14ac:dyDescent="0.25">
      <c r="A44" s="93" t="s">
        <v>404</v>
      </c>
      <c r="B44" s="104" t="s">
        <v>405</v>
      </c>
      <c r="C44" s="96" t="s">
        <v>346</v>
      </c>
      <c r="D44" s="116">
        <v>85.1</v>
      </c>
      <c r="E44" s="117">
        <v>83.4</v>
      </c>
      <c r="F44" s="116">
        <v>86.9</v>
      </c>
      <c r="G44" s="97" t="s">
        <v>478</v>
      </c>
      <c r="H44" s="148">
        <f t="shared" si="1"/>
        <v>104.19664268585132</v>
      </c>
    </row>
    <row r="45" spans="1:8" s="84" customFormat="1" ht="54" customHeight="1" x14ac:dyDescent="0.25">
      <c r="A45" s="93" t="s">
        <v>406</v>
      </c>
      <c r="B45" s="97" t="s">
        <v>427</v>
      </c>
      <c r="C45" s="95" t="s">
        <v>362</v>
      </c>
      <c r="D45" s="116">
        <v>1</v>
      </c>
      <c r="E45" s="116">
        <v>1</v>
      </c>
      <c r="F45" s="118">
        <v>1</v>
      </c>
      <c r="G45" s="104" t="s">
        <v>521</v>
      </c>
      <c r="H45" s="148">
        <f t="shared" si="1"/>
        <v>100</v>
      </c>
    </row>
    <row r="46" spans="1:8" s="84" customFormat="1" x14ac:dyDescent="0.25">
      <c r="A46" s="158" t="s">
        <v>137</v>
      </c>
      <c r="B46" s="159"/>
      <c r="C46" s="159"/>
      <c r="D46" s="159"/>
      <c r="E46" s="159"/>
      <c r="F46" s="159"/>
      <c r="G46" s="159"/>
      <c r="H46" s="160"/>
    </row>
    <row r="47" spans="1:8" s="84" customFormat="1" ht="77.25" customHeight="1" x14ac:dyDescent="0.25">
      <c r="A47" s="93" t="s">
        <v>410</v>
      </c>
      <c r="B47" s="100" t="s">
        <v>407</v>
      </c>
      <c r="C47" s="95" t="s">
        <v>408</v>
      </c>
      <c r="D47" s="101">
        <v>1154</v>
      </c>
      <c r="E47" s="113">
        <v>1066</v>
      </c>
      <c r="F47" s="101">
        <v>650</v>
      </c>
      <c r="G47" s="104" t="s">
        <v>520</v>
      </c>
      <c r="H47" s="148">
        <f t="shared" ref="H47:H54" si="2">E47/F47*100</f>
        <v>164</v>
      </c>
    </row>
    <row r="48" spans="1:8" s="85" customFormat="1" ht="76.5" customHeight="1" x14ac:dyDescent="0.25">
      <c r="A48" s="93" t="s">
        <v>412</v>
      </c>
      <c r="B48" s="100" t="s">
        <v>409</v>
      </c>
      <c r="C48" s="95" t="s">
        <v>408</v>
      </c>
      <c r="D48" s="101">
        <v>89</v>
      </c>
      <c r="E48" s="101">
        <v>82</v>
      </c>
      <c r="F48" s="101">
        <v>36</v>
      </c>
      <c r="G48" s="104" t="s">
        <v>462</v>
      </c>
      <c r="H48" s="148">
        <f t="shared" si="2"/>
        <v>227.77777777777777</v>
      </c>
    </row>
    <row r="49" spans="1:8" s="85" customFormat="1" ht="65.25" customHeight="1" x14ac:dyDescent="0.25">
      <c r="A49" s="93" t="s">
        <v>415</v>
      </c>
      <c r="B49" s="100" t="s">
        <v>508</v>
      </c>
      <c r="C49" s="95" t="s">
        <v>411</v>
      </c>
      <c r="D49" s="101">
        <v>1.9239999999999999</v>
      </c>
      <c r="E49" s="101">
        <v>1.6</v>
      </c>
      <c r="F49" s="101">
        <v>1.06</v>
      </c>
      <c r="G49" s="104" t="s">
        <v>463</v>
      </c>
      <c r="H49" s="148">
        <f t="shared" si="2"/>
        <v>150.9433962264151</v>
      </c>
    </row>
    <row r="50" spans="1:8" s="85" customFormat="1" ht="76.5" x14ac:dyDescent="0.25">
      <c r="A50" s="93" t="s">
        <v>436</v>
      </c>
      <c r="B50" s="100" t="s">
        <v>409</v>
      </c>
      <c r="C50" s="95" t="s">
        <v>411</v>
      </c>
      <c r="D50" s="101">
        <v>0.152</v>
      </c>
      <c r="E50" s="101">
        <v>0.122</v>
      </c>
      <c r="F50" s="101">
        <v>0.06</v>
      </c>
      <c r="G50" s="104" t="s">
        <v>464</v>
      </c>
      <c r="H50" s="148">
        <f t="shared" si="2"/>
        <v>203.33333333333331</v>
      </c>
    </row>
    <row r="51" spans="1:8" s="85" customFormat="1" ht="39" customHeight="1" x14ac:dyDescent="0.25">
      <c r="A51" s="93" t="s">
        <v>437</v>
      </c>
      <c r="B51" s="100" t="s">
        <v>413</v>
      </c>
      <c r="C51" s="95" t="s">
        <v>414</v>
      </c>
      <c r="D51" s="101">
        <v>77.959999999999994</v>
      </c>
      <c r="E51" s="101">
        <v>77.83</v>
      </c>
      <c r="F51" s="101">
        <v>68.7</v>
      </c>
      <c r="G51" s="104" t="s">
        <v>518</v>
      </c>
      <c r="H51" s="148">
        <f t="shared" si="2"/>
        <v>113.28966521106258</v>
      </c>
    </row>
    <row r="52" spans="1:8" s="85" customFormat="1" ht="63.75" customHeight="1" x14ac:dyDescent="0.25">
      <c r="A52" s="93" t="s">
        <v>417</v>
      </c>
      <c r="B52" s="100" t="s">
        <v>416</v>
      </c>
      <c r="C52" s="95" t="s">
        <v>408</v>
      </c>
      <c r="D52" s="101">
        <v>136752</v>
      </c>
      <c r="E52" s="101">
        <v>131866</v>
      </c>
      <c r="F52" s="101">
        <v>131463</v>
      </c>
      <c r="G52" s="104" t="s">
        <v>517</v>
      </c>
      <c r="H52" s="148">
        <f t="shared" si="2"/>
        <v>100.30655013197629</v>
      </c>
    </row>
    <row r="53" spans="1:8" ht="64.5" customHeight="1" x14ac:dyDescent="0.25">
      <c r="A53" s="93" t="s">
        <v>421</v>
      </c>
      <c r="B53" s="100" t="s">
        <v>418</v>
      </c>
      <c r="C53" s="95" t="s">
        <v>419</v>
      </c>
      <c r="D53" s="101">
        <v>3.03</v>
      </c>
      <c r="E53" s="101">
        <v>3.03</v>
      </c>
      <c r="F53" s="101">
        <v>1.97</v>
      </c>
      <c r="G53" s="104" t="s">
        <v>516</v>
      </c>
      <c r="H53" s="148">
        <f t="shared" si="2"/>
        <v>153.80710659898475</v>
      </c>
    </row>
    <row r="54" spans="1:8" ht="76.5" x14ac:dyDescent="0.25">
      <c r="A54" s="93" t="s">
        <v>423</v>
      </c>
      <c r="B54" s="100" t="s">
        <v>420</v>
      </c>
      <c r="C54" s="95" t="s">
        <v>408</v>
      </c>
      <c r="D54" s="101">
        <v>173</v>
      </c>
      <c r="E54" s="101">
        <v>172</v>
      </c>
      <c r="F54" s="101">
        <v>92</v>
      </c>
      <c r="G54" s="104" t="s">
        <v>465</v>
      </c>
      <c r="H54" s="148">
        <f t="shared" si="2"/>
        <v>186.95652173913044</v>
      </c>
    </row>
    <row r="55" spans="1:8" ht="66" customHeight="1" x14ac:dyDescent="0.25">
      <c r="A55" s="93" t="s">
        <v>426</v>
      </c>
      <c r="B55" s="100" t="s">
        <v>422</v>
      </c>
      <c r="C55" s="95" t="s">
        <v>373</v>
      </c>
      <c r="D55" s="101">
        <v>17800</v>
      </c>
      <c r="E55" s="101">
        <v>14263</v>
      </c>
      <c r="F55" s="101">
        <v>19901</v>
      </c>
      <c r="G55" s="104" t="s">
        <v>514</v>
      </c>
      <c r="H55" s="148">
        <f t="shared" ref="H55:H57" si="3">F55/E55*100</f>
        <v>139.52885087288789</v>
      </c>
    </row>
    <row r="56" spans="1:8" ht="38.25" x14ac:dyDescent="0.25">
      <c r="A56" s="93" t="s">
        <v>438</v>
      </c>
      <c r="B56" s="100" t="s">
        <v>424</v>
      </c>
      <c r="C56" s="95" t="s">
        <v>346</v>
      </c>
      <c r="D56" s="101">
        <v>20</v>
      </c>
      <c r="E56" s="112">
        <v>17.100000000000001</v>
      </c>
      <c r="F56" s="112">
        <v>21.6</v>
      </c>
      <c r="G56" s="104" t="s">
        <v>515</v>
      </c>
      <c r="H56" s="148">
        <f t="shared" si="3"/>
        <v>126.31578947368421</v>
      </c>
    </row>
    <row r="57" spans="1:8" ht="38.25" x14ac:dyDescent="0.25">
      <c r="A57" s="93" t="s">
        <v>439</v>
      </c>
      <c r="B57" s="100" t="s">
        <v>425</v>
      </c>
      <c r="C57" s="95" t="s">
        <v>373</v>
      </c>
      <c r="D57" s="101">
        <v>1780</v>
      </c>
      <c r="E57" s="101">
        <v>1426</v>
      </c>
      <c r="F57" s="101">
        <v>1430</v>
      </c>
      <c r="G57" s="104" t="s">
        <v>466</v>
      </c>
      <c r="H57" s="148">
        <f t="shared" si="3"/>
        <v>100.28050490883591</v>
      </c>
    </row>
    <row r="59" spans="1:8" x14ac:dyDescent="0.25">
      <c r="A59" s="86" t="s">
        <v>428</v>
      </c>
      <c r="B59" s="161" t="s">
        <v>440</v>
      </c>
      <c r="C59" s="162"/>
      <c r="D59" s="162"/>
      <c r="E59" s="162"/>
      <c r="F59" s="162"/>
      <c r="G59" s="162"/>
      <c r="H59" s="162"/>
    </row>
    <row r="60" spans="1:8" x14ac:dyDescent="0.25">
      <c r="A60" s="86" t="s">
        <v>429</v>
      </c>
      <c r="B60" s="87" t="s">
        <v>580</v>
      </c>
    </row>
    <row r="61" spans="1:8" x14ac:dyDescent="0.25">
      <c r="B61" s="87" t="s">
        <v>581</v>
      </c>
    </row>
  </sheetData>
  <mergeCells count="20">
    <mergeCell ref="A32:H32"/>
    <mergeCell ref="B59:H59"/>
    <mergeCell ref="A11:H11"/>
    <mergeCell ref="A17:H17"/>
    <mergeCell ref="A26:H26"/>
    <mergeCell ref="A46:H46"/>
    <mergeCell ref="G27:G28"/>
    <mergeCell ref="H6:H9"/>
    <mergeCell ref="D8:D9"/>
    <mergeCell ref="E8:F8"/>
    <mergeCell ref="A1:H1"/>
    <mergeCell ref="A2:H2"/>
    <mergeCell ref="A3:H3"/>
    <mergeCell ref="A4:H4"/>
    <mergeCell ref="A5:H5"/>
    <mergeCell ref="A6:A9"/>
    <mergeCell ref="B6:B9"/>
    <mergeCell ref="C6:C9"/>
    <mergeCell ref="D6:F7"/>
    <mergeCell ref="G6:G9"/>
  </mergeCells>
  <pageMargins left="0.7" right="0.7" top="0.75" bottom="0.75" header="0.3" footer="0.3"/>
  <pageSetup paperSize="9" scale="5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8"/>
  <sheetViews>
    <sheetView zoomScale="70" zoomScaleNormal="70" zoomScalePageLayoutView="70" workbookViewId="0">
      <selection activeCell="I6" sqref="I6:I7"/>
    </sheetView>
  </sheetViews>
  <sheetFormatPr defaultRowHeight="15" x14ac:dyDescent="0.25"/>
  <cols>
    <col min="1" max="1" width="9.7109375" style="2" bestFit="1" customWidth="1"/>
    <col min="2" max="2" width="43.28515625" style="1" customWidth="1"/>
    <col min="3" max="6" width="12" style="1" bestFit="1" customWidth="1"/>
    <col min="7" max="7" width="46.7109375" style="1" customWidth="1"/>
    <col min="8" max="8" width="62.140625" style="1" customWidth="1"/>
    <col min="9" max="9" width="21" style="1" customWidth="1"/>
    <col min="10" max="16384" width="9.140625" style="1"/>
  </cols>
  <sheetData>
    <row r="1" spans="1:9" ht="27.75" customHeight="1" x14ac:dyDescent="0.25">
      <c r="A1" s="170" t="s">
        <v>182</v>
      </c>
      <c r="B1" s="170"/>
      <c r="C1" s="170"/>
      <c r="D1" s="170"/>
      <c r="E1" s="170"/>
      <c r="F1" s="170"/>
      <c r="G1" s="170"/>
      <c r="H1" s="170"/>
      <c r="I1" s="170"/>
    </row>
    <row r="2" spans="1:9" ht="20.25" x14ac:dyDescent="0.25">
      <c r="A2" s="171" t="s">
        <v>183</v>
      </c>
      <c r="B2" s="171"/>
      <c r="C2" s="171"/>
      <c r="D2" s="171"/>
      <c r="E2" s="171"/>
      <c r="F2" s="171"/>
      <c r="G2" s="171"/>
      <c r="H2" s="171"/>
      <c r="I2" s="171"/>
    </row>
    <row r="3" spans="1:9" ht="20.25" x14ac:dyDescent="0.25">
      <c r="A3" s="171" t="s">
        <v>246</v>
      </c>
      <c r="B3" s="171"/>
      <c r="C3" s="171"/>
      <c r="D3" s="171"/>
      <c r="E3" s="171"/>
      <c r="F3" s="171"/>
      <c r="G3" s="171"/>
      <c r="H3" s="171"/>
      <c r="I3" s="171"/>
    </row>
    <row r="4" spans="1:9" ht="20.25" x14ac:dyDescent="0.25">
      <c r="A4" s="172" t="s">
        <v>431</v>
      </c>
      <c r="B4" s="172"/>
      <c r="C4" s="172"/>
      <c r="D4" s="172"/>
      <c r="E4" s="172"/>
      <c r="F4" s="172"/>
      <c r="G4" s="172"/>
      <c r="H4" s="172"/>
      <c r="I4" s="172"/>
    </row>
    <row r="5" spans="1:9" ht="9" customHeight="1" x14ac:dyDescent="0.25">
      <c r="A5" s="3"/>
    </row>
    <row r="6" spans="1:9" ht="17.25" customHeight="1" x14ac:dyDescent="0.25">
      <c r="A6" s="168" t="s">
        <v>0</v>
      </c>
      <c r="B6" s="169" t="s">
        <v>184</v>
      </c>
      <c r="C6" s="168" t="s">
        <v>170</v>
      </c>
      <c r="D6" s="168"/>
      <c r="E6" s="168" t="s">
        <v>171</v>
      </c>
      <c r="F6" s="168"/>
      <c r="G6" s="168" t="s">
        <v>178</v>
      </c>
      <c r="H6" s="168"/>
      <c r="I6" s="169" t="s">
        <v>181</v>
      </c>
    </row>
    <row r="7" spans="1:9" ht="48.75" customHeight="1" x14ac:dyDescent="0.25">
      <c r="A7" s="168"/>
      <c r="B7" s="169"/>
      <c r="C7" s="120" t="s">
        <v>172</v>
      </c>
      <c r="D7" s="120" t="s">
        <v>173</v>
      </c>
      <c r="E7" s="120" t="s">
        <v>172</v>
      </c>
      <c r="F7" s="120" t="s">
        <v>173</v>
      </c>
      <c r="G7" s="124" t="s">
        <v>179</v>
      </c>
      <c r="H7" s="77" t="s">
        <v>180</v>
      </c>
      <c r="I7" s="169"/>
    </row>
    <row r="8" spans="1:9" x14ac:dyDescent="0.25">
      <c r="A8" s="77">
        <v>1</v>
      </c>
      <c r="B8" s="120">
        <v>2</v>
      </c>
      <c r="C8" s="120">
        <v>3</v>
      </c>
      <c r="D8" s="120">
        <v>4</v>
      </c>
      <c r="E8" s="120">
        <v>5</v>
      </c>
      <c r="F8" s="120">
        <v>6</v>
      </c>
      <c r="G8" s="124">
        <v>7</v>
      </c>
      <c r="H8" s="77">
        <v>8</v>
      </c>
      <c r="I8" s="8">
        <v>9</v>
      </c>
    </row>
    <row r="9" spans="1:9" ht="60.75" customHeight="1" x14ac:dyDescent="0.25">
      <c r="A9" s="91" t="s">
        <v>2</v>
      </c>
      <c r="B9" s="105" t="s">
        <v>90</v>
      </c>
      <c r="C9" s="120">
        <v>2013</v>
      </c>
      <c r="D9" s="120">
        <v>2020</v>
      </c>
      <c r="E9" s="120">
        <v>2013</v>
      </c>
      <c r="F9" s="120"/>
      <c r="G9" s="105" t="s">
        <v>317</v>
      </c>
      <c r="H9" s="105" t="s">
        <v>561</v>
      </c>
      <c r="I9" s="106"/>
    </row>
    <row r="10" spans="1:9" ht="60.75" customHeight="1" x14ac:dyDescent="0.25">
      <c r="A10" s="91" t="s">
        <v>3</v>
      </c>
      <c r="B10" s="105" t="s">
        <v>77</v>
      </c>
      <c r="C10" s="120">
        <v>2013</v>
      </c>
      <c r="D10" s="120">
        <v>2020</v>
      </c>
      <c r="E10" s="120">
        <v>2013</v>
      </c>
      <c r="F10" s="120"/>
      <c r="G10" s="105" t="s">
        <v>317</v>
      </c>
      <c r="H10" s="105" t="s">
        <v>561</v>
      </c>
      <c r="I10" s="106"/>
    </row>
    <row r="11" spans="1:9" ht="136.5" customHeight="1" x14ac:dyDescent="0.25">
      <c r="A11" s="91" t="s">
        <v>4</v>
      </c>
      <c r="B11" s="105" t="s">
        <v>8</v>
      </c>
      <c r="C11" s="120">
        <v>2013</v>
      </c>
      <c r="D11" s="120">
        <v>2020</v>
      </c>
      <c r="E11" s="120">
        <v>2013</v>
      </c>
      <c r="F11" s="120"/>
      <c r="G11" s="105" t="s">
        <v>316</v>
      </c>
      <c r="H11" s="105" t="s">
        <v>479</v>
      </c>
      <c r="I11" s="106"/>
    </row>
    <row r="12" spans="1:9" ht="408.75" customHeight="1" x14ac:dyDescent="0.25">
      <c r="A12" s="91" t="s">
        <v>7</v>
      </c>
      <c r="B12" s="105" t="s">
        <v>5</v>
      </c>
      <c r="C12" s="120">
        <v>2013</v>
      </c>
      <c r="D12" s="120">
        <v>2020</v>
      </c>
      <c r="E12" s="120">
        <v>2013</v>
      </c>
      <c r="F12" s="120"/>
      <c r="G12" s="105" t="s">
        <v>315</v>
      </c>
      <c r="H12" s="105" t="s">
        <v>531</v>
      </c>
      <c r="I12" s="106"/>
    </row>
    <row r="13" spans="1:9" ht="150" customHeight="1" x14ac:dyDescent="0.25">
      <c r="A13" s="91" t="s">
        <v>9</v>
      </c>
      <c r="B13" s="105" t="s">
        <v>441</v>
      </c>
      <c r="C13" s="120">
        <v>2013</v>
      </c>
      <c r="D13" s="120">
        <v>2020</v>
      </c>
      <c r="E13" s="120">
        <v>2013</v>
      </c>
      <c r="F13" s="120"/>
      <c r="G13" s="105" t="s">
        <v>314</v>
      </c>
      <c r="H13" s="105" t="s">
        <v>480</v>
      </c>
      <c r="I13" s="106"/>
    </row>
    <row r="14" spans="1:9" ht="187.5" customHeight="1" x14ac:dyDescent="0.25">
      <c r="A14" s="91" t="s">
        <v>78</v>
      </c>
      <c r="B14" s="105" t="s">
        <v>79</v>
      </c>
      <c r="C14" s="120">
        <v>2013</v>
      </c>
      <c r="D14" s="120">
        <v>2020</v>
      </c>
      <c r="E14" s="120">
        <v>2013</v>
      </c>
      <c r="F14" s="120"/>
      <c r="G14" s="78" t="s">
        <v>313</v>
      </c>
      <c r="H14" s="105" t="s">
        <v>481</v>
      </c>
      <c r="I14" s="106"/>
    </row>
    <row r="15" spans="1:9" s="4" customFormat="1" ht="270" customHeight="1" x14ac:dyDescent="0.25">
      <c r="A15" s="92"/>
      <c r="B15" s="73" t="s">
        <v>56</v>
      </c>
      <c r="C15" s="173" t="s">
        <v>174</v>
      </c>
      <c r="D15" s="174"/>
      <c r="E15" s="173" t="s">
        <v>334</v>
      </c>
      <c r="F15" s="174"/>
      <c r="G15" s="73" t="s">
        <v>312</v>
      </c>
      <c r="H15" s="73" t="s">
        <v>492</v>
      </c>
      <c r="I15" s="73" t="s">
        <v>335</v>
      </c>
    </row>
    <row r="16" spans="1:9" ht="79.5" customHeight="1" x14ac:dyDescent="0.25">
      <c r="A16" s="91" t="s">
        <v>80</v>
      </c>
      <c r="B16" s="105" t="s">
        <v>57</v>
      </c>
      <c r="C16" s="120">
        <v>2013</v>
      </c>
      <c r="D16" s="120">
        <v>2020</v>
      </c>
      <c r="E16" s="120">
        <v>2013</v>
      </c>
      <c r="F16" s="120"/>
      <c r="G16" s="105" t="s">
        <v>311</v>
      </c>
      <c r="H16" s="105" t="s">
        <v>454</v>
      </c>
      <c r="I16" s="106"/>
    </row>
    <row r="17" spans="1:9" ht="150.75" customHeight="1" x14ac:dyDescent="0.25">
      <c r="A17" s="91" t="s">
        <v>81</v>
      </c>
      <c r="B17" s="105" t="s">
        <v>10</v>
      </c>
      <c r="C17" s="120">
        <v>2013</v>
      </c>
      <c r="D17" s="120">
        <v>2020</v>
      </c>
      <c r="E17" s="120">
        <v>2013</v>
      </c>
      <c r="F17" s="120"/>
      <c r="G17" s="105" t="s">
        <v>310</v>
      </c>
      <c r="H17" s="105" t="s">
        <v>532</v>
      </c>
      <c r="I17" s="106"/>
    </row>
    <row r="18" spans="1:9" s="4" customFormat="1" ht="90" x14ac:dyDescent="0.25">
      <c r="A18" s="79"/>
      <c r="B18" s="73" t="s">
        <v>442</v>
      </c>
      <c r="C18" s="175" t="s">
        <v>175</v>
      </c>
      <c r="D18" s="175"/>
      <c r="E18" s="175" t="s">
        <v>175</v>
      </c>
      <c r="F18" s="175"/>
      <c r="G18" s="73" t="s">
        <v>443</v>
      </c>
      <c r="H18" s="73" t="s">
        <v>325</v>
      </c>
      <c r="I18" s="73"/>
    </row>
    <row r="19" spans="1:9" ht="97.5" customHeight="1" x14ac:dyDescent="0.25">
      <c r="A19" s="91" t="s">
        <v>82</v>
      </c>
      <c r="B19" s="105" t="s">
        <v>11</v>
      </c>
      <c r="C19" s="120">
        <v>2013</v>
      </c>
      <c r="D19" s="120">
        <v>2020</v>
      </c>
      <c r="E19" s="120">
        <v>2013</v>
      </c>
      <c r="F19" s="120"/>
      <c r="G19" s="105" t="s">
        <v>308</v>
      </c>
      <c r="H19" s="105" t="s">
        <v>455</v>
      </c>
      <c r="I19" s="106"/>
    </row>
    <row r="20" spans="1:9" ht="191.25" customHeight="1" x14ac:dyDescent="0.25">
      <c r="A20" s="91" t="s">
        <v>83</v>
      </c>
      <c r="B20" s="105" t="s">
        <v>12</v>
      </c>
      <c r="C20" s="120">
        <v>2013</v>
      </c>
      <c r="D20" s="120">
        <v>2020</v>
      </c>
      <c r="E20" s="120">
        <v>2013</v>
      </c>
      <c r="F20" s="120"/>
      <c r="G20" s="105" t="s">
        <v>309</v>
      </c>
      <c r="H20" s="105" t="s">
        <v>268</v>
      </c>
      <c r="I20" s="106"/>
    </row>
    <row r="21" spans="1:9" ht="67.5" customHeight="1" x14ac:dyDescent="0.25">
      <c r="A21" s="91" t="s">
        <v>84</v>
      </c>
      <c r="B21" s="105" t="s">
        <v>453</v>
      </c>
      <c r="C21" s="120">
        <v>2014</v>
      </c>
      <c r="D21" s="120">
        <v>2020</v>
      </c>
      <c r="E21" s="120">
        <v>2014</v>
      </c>
      <c r="F21" s="120"/>
      <c r="G21" s="105" t="s">
        <v>537</v>
      </c>
      <c r="H21" s="105" t="s">
        <v>533</v>
      </c>
      <c r="I21" s="106"/>
    </row>
    <row r="22" spans="1:9" ht="72" customHeight="1" x14ac:dyDescent="0.25">
      <c r="A22" s="91" t="s">
        <v>85</v>
      </c>
      <c r="B22" s="105" t="s">
        <v>13</v>
      </c>
      <c r="C22" s="120">
        <v>2013</v>
      </c>
      <c r="D22" s="120">
        <v>2020</v>
      </c>
      <c r="E22" s="120">
        <v>2013</v>
      </c>
      <c r="F22" s="120"/>
      <c r="G22" s="105" t="s">
        <v>307</v>
      </c>
      <c r="H22" s="105" t="s">
        <v>332</v>
      </c>
      <c r="I22" s="106"/>
    </row>
    <row r="23" spans="1:9" ht="105" customHeight="1" x14ac:dyDescent="0.25">
      <c r="A23" s="91" t="s">
        <v>86</v>
      </c>
      <c r="B23" s="105" t="s">
        <v>53</v>
      </c>
      <c r="C23" s="120">
        <v>2014</v>
      </c>
      <c r="D23" s="120">
        <v>2020</v>
      </c>
      <c r="E23" s="120">
        <v>2014</v>
      </c>
      <c r="F23" s="120"/>
      <c r="G23" s="105" t="s">
        <v>306</v>
      </c>
      <c r="H23" s="105" t="s">
        <v>536</v>
      </c>
      <c r="I23" s="105" t="s">
        <v>564</v>
      </c>
    </row>
    <row r="24" spans="1:9" ht="93.75" customHeight="1" x14ac:dyDescent="0.25">
      <c r="A24" s="91" t="s">
        <v>87</v>
      </c>
      <c r="B24" s="105" t="s">
        <v>55</v>
      </c>
      <c r="C24" s="120">
        <v>2013</v>
      </c>
      <c r="D24" s="120">
        <v>2020</v>
      </c>
      <c r="E24" s="120">
        <v>2013</v>
      </c>
      <c r="F24" s="120"/>
      <c r="G24" s="105" t="s">
        <v>304</v>
      </c>
      <c r="H24" s="105" t="s">
        <v>562</v>
      </c>
      <c r="I24" s="106"/>
    </row>
    <row r="25" spans="1:9" ht="90.75" customHeight="1" x14ac:dyDescent="0.25">
      <c r="A25" s="91" t="s">
        <v>88</v>
      </c>
      <c r="B25" s="105" t="s">
        <v>54</v>
      </c>
      <c r="C25" s="120">
        <v>2013</v>
      </c>
      <c r="D25" s="120">
        <v>2020</v>
      </c>
      <c r="E25" s="120">
        <v>2013</v>
      </c>
      <c r="F25" s="120"/>
      <c r="G25" s="105" t="s">
        <v>305</v>
      </c>
      <c r="H25" s="105" t="s">
        <v>535</v>
      </c>
      <c r="I25" s="105" t="s">
        <v>564</v>
      </c>
    </row>
    <row r="26" spans="1:9" ht="75" customHeight="1" x14ac:dyDescent="0.25">
      <c r="A26" s="91" t="s">
        <v>89</v>
      </c>
      <c r="B26" s="105" t="s">
        <v>14</v>
      </c>
      <c r="C26" s="120">
        <v>2013</v>
      </c>
      <c r="D26" s="120">
        <v>2020</v>
      </c>
      <c r="E26" s="120">
        <v>2013</v>
      </c>
      <c r="F26" s="120"/>
      <c r="G26" s="105" t="s">
        <v>304</v>
      </c>
      <c r="H26" s="105" t="s">
        <v>269</v>
      </c>
      <c r="I26" s="106"/>
    </row>
    <row r="27" spans="1:9" ht="74.25" customHeight="1" x14ac:dyDescent="0.25">
      <c r="A27" s="77" t="s">
        <v>19</v>
      </c>
      <c r="B27" s="78" t="s">
        <v>94</v>
      </c>
      <c r="C27" s="120">
        <v>2015</v>
      </c>
      <c r="D27" s="120">
        <v>2017</v>
      </c>
      <c r="E27" s="120">
        <v>2015</v>
      </c>
      <c r="F27" s="120"/>
      <c r="G27" s="78" t="s">
        <v>303</v>
      </c>
      <c r="H27" s="10" t="s">
        <v>318</v>
      </c>
      <c r="I27" s="11"/>
    </row>
    <row r="28" spans="1:9" ht="149.25" customHeight="1" x14ac:dyDescent="0.25">
      <c r="A28" s="77" t="s">
        <v>20</v>
      </c>
      <c r="B28" s="78" t="s">
        <v>95</v>
      </c>
      <c r="C28" s="120">
        <v>2015</v>
      </c>
      <c r="D28" s="120">
        <v>2017</v>
      </c>
      <c r="E28" s="120">
        <v>2015</v>
      </c>
      <c r="F28" s="120"/>
      <c r="G28" s="78" t="s">
        <v>303</v>
      </c>
      <c r="H28" s="105" t="s">
        <v>566</v>
      </c>
      <c r="I28" s="106"/>
    </row>
    <row r="29" spans="1:9" s="4" customFormat="1" ht="165" x14ac:dyDescent="0.25">
      <c r="A29" s="88"/>
      <c r="B29" s="73" t="s">
        <v>445</v>
      </c>
      <c r="C29" s="175" t="s">
        <v>174</v>
      </c>
      <c r="D29" s="175"/>
      <c r="E29" s="175" t="s">
        <v>174</v>
      </c>
      <c r="F29" s="175"/>
      <c r="G29" s="73" t="s">
        <v>446</v>
      </c>
      <c r="H29" s="73" t="s">
        <v>501</v>
      </c>
      <c r="I29" s="9"/>
    </row>
    <row r="30" spans="1:9" ht="216.75" customHeight="1" x14ac:dyDescent="0.25">
      <c r="A30" s="77" t="s">
        <v>72</v>
      </c>
      <c r="B30" s="105" t="s">
        <v>76</v>
      </c>
      <c r="C30" s="120">
        <v>2015</v>
      </c>
      <c r="D30" s="120">
        <v>2017</v>
      </c>
      <c r="E30" s="120">
        <v>2015</v>
      </c>
      <c r="F30" s="120"/>
      <c r="G30" s="105" t="s">
        <v>491</v>
      </c>
      <c r="H30" s="10" t="s">
        <v>482</v>
      </c>
      <c r="I30" s="10"/>
    </row>
    <row r="31" spans="1:9" ht="81.75" customHeight="1" x14ac:dyDescent="0.25">
      <c r="A31" s="77" t="s">
        <v>96</v>
      </c>
      <c r="B31" s="105" t="s">
        <v>62</v>
      </c>
      <c r="C31" s="120">
        <v>2015</v>
      </c>
      <c r="D31" s="120">
        <v>2017</v>
      </c>
      <c r="E31" s="120">
        <v>2015</v>
      </c>
      <c r="F31" s="120"/>
      <c r="G31" s="105" t="s">
        <v>483</v>
      </c>
      <c r="H31" s="10" t="s">
        <v>573</v>
      </c>
      <c r="I31" s="10"/>
    </row>
    <row r="32" spans="1:9" ht="96" customHeight="1" x14ac:dyDescent="0.25">
      <c r="A32" s="77" t="s">
        <v>97</v>
      </c>
      <c r="B32" s="105" t="s">
        <v>63</v>
      </c>
      <c r="C32" s="120">
        <v>2015</v>
      </c>
      <c r="D32" s="120">
        <v>2017</v>
      </c>
      <c r="E32" s="120">
        <v>2015</v>
      </c>
      <c r="F32" s="120"/>
      <c r="G32" s="105" t="s">
        <v>302</v>
      </c>
      <c r="H32" s="10" t="s">
        <v>563</v>
      </c>
      <c r="I32" s="11"/>
    </row>
    <row r="33" spans="1:9" ht="95.25" customHeight="1" x14ac:dyDescent="0.25">
      <c r="A33" s="77" t="s">
        <v>98</v>
      </c>
      <c r="B33" s="105" t="s">
        <v>64</v>
      </c>
      <c r="C33" s="120">
        <v>2015</v>
      </c>
      <c r="D33" s="120">
        <v>2017</v>
      </c>
      <c r="E33" s="120">
        <v>2015</v>
      </c>
      <c r="F33" s="120"/>
      <c r="G33" s="105" t="s">
        <v>444</v>
      </c>
      <c r="H33" s="105" t="s">
        <v>540</v>
      </c>
      <c r="I33" s="106"/>
    </row>
    <row r="34" spans="1:9" ht="120.75" customHeight="1" x14ac:dyDescent="0.25">
      <c r="A34" s="77" t="s">
        <v>99</v>
      </c>
      <c r="B34" s="105" t="s">
        <v>75</v>
      </c>
      <c r="C34" s="120">
        <v>2015</v>
      </c>
      <c r="D34" s="120">
        <v>2017</v>
      </c>
      <c r="E34" s="120">
        <v>2015</v>
      </c>
      <c r="F34" s="120"/>
      <c r="G34" s="105" t="s">
        <v>484</v>
      </c>
      <c r="H34" s="105" t="s">
        <v>337</v>
      </c>
      <c r="I34" s="106"/>
    </row>
    <row r="35" spans="1:9" ht="135" customHeight="1" x14ac:dyDescent="0.25">
      <c r="A35" s="77" t="s">
        <v>100</v>
      </c>
      <c r="B35" s="105" t="s">
        <v>65</v>
      </c>
      <c r="C35" s="120">
        <v>2015</v>
      </c>
      <c r="D35" s="120">
        <v>2017</v>
      </c>
      <c r="E35" s="120">
        <v>2015</v>
      </c>
      <c r="F35" s="120"/>
      <c r="G35" s="105" t="s">
        <v>485</v>
      </c>
      <c r="H35" s="105" t="s">
        <v>538</v>
      </c>
      <c r="I35" s="105"/>
    </row>
    <row r="36" spans="1:9" ht="78" customHeight="1" x14ac:dyDescent="0.25">
      <c r="A36" s="77" t="s">
        <v>101</v>
      </c>
      <c r="B36" s="105" t="s">
        <v>71</v>
      </c>
      <c r="C36" s="120">
        <v>2015</v>
      </c>
      <c r="D36" s="120">
        <v>2017</v>
      </c>
      <c r="E36" s="120">
        <v>2015</v>
      </c>
      <c r="F36" s="120"/>
      <c r="G36" s="105" t="s">
        <v>301</v>
      </c>
      <c r="H36" s="105" t="s">
        <v>539</v>
      </c>
      <c r="I36" s="105"/>
    </row>
    <row r="37" spans="1:9" ht="144.75" customHeight="1" x14ac:dyDescent="0.25">
      <c r="A37" s="77" t="s">
        <v>73</v>
      </c>
      <c r="B37" s="105" t="s">
        <v>102</v>
      </c>
      <c r="C37" s="120">
        <v>2015</v>
      </c>
      <c r="D37" s="120">
        <v>2017</v>
      </c>
      <c r="E37" s="120">
        <v>2015</v>
      </c>
      <c r="F37" s="120"/>
      <c r="G37" s="105" t="s">
        <v>444</v>
      </c>
      <c r="H37" s="105" t="s">
        <v>544</v>
      </c>
      <c r="I37" s="105" t="s">
        <v>571</v>
      </c>
    </row>
    <row r="38" spans="1:9" ht="82.5" customHeight="1" x14ac:dyDescent="0.25">
      <c r="A38" s="77" t="s">
        <v>74</v>
      </c>
      <c r="B38" s="105" t="s">
        <v>66</v>
      </c>
      <c r="C38" s="120">
        <v>2015</v>
      </c>
      <c r="D38" s="120">
        <v>2017</v>
      </c>
      <c r="E38" s="120">
        <v>2015</v>
      </c>
      <c r="F38" s="120"/>
      <c r="G38" s="105" t="s">
        <v>483</v>
      </c>
      <c r="H38" s="105" t="s">
        <v>320</v>
      </c>
      <c r="I38" s="105"/>
    </row>
    <row r="39" spans="1:9" ht="152.25" customHeight="1" x14ac:dyDescent="0.25">
      <c r="A39" s="5" t="s">
        <v>67</v>
      </c>
      <c r="B39" s="80" t="s">
        <v>104</v>
      </c>
      <c r="C39" s="5">
        <v>2013</v>
      </c>
      <c r="D39" s="5">
        <v>2020</v>
      </c>
      <c r="E39" s="5">
        <v>2013</v>
      </c>
      <c r="F39" s="5"/>
      <c r="G39" s="80" t="s">
        <v>300</v>
      </c>
      <c r="H39" s="105" t="s">
        <v>542</v>
      </c>
      <c r="I39" s="11"/>
    </row>
    <row r="40" spans="1:9" ht="128.25" customHeight="1" x14ac:dyDescent="0.25">
      <c r="A40" s="77" t="s">
        <v>68</v>
      </c>
      <c r="B40" s="105" t="s">
        <v>105</v>
      </c>
      <c r="C40" s="5">
        <v>2013</v>
      </c>
      <c r="D40" s="5">
        <v>2020</v>
      </c>
      <c r="E40" s="5">
        <v>2013</v>
      </c>
      <c r="F40" s="5"/>
      <c r="G40" s="6" t="s">
        <v>300</v>
      </c>
      <c r="H40" s="105" t="s">
        <v>541</v>
      </c>
      <c r="I40" s="11"/>
    </row>
    <row r="41" spans="1:9" ht="96" customHeight="1" x14ac:dyDescent="0.25">
      <c r="A41" s="77" t="s">
        <v>69</v>
      </c>
      <c r="B41" s="105" t="s">
        <v>106</v>
      </c>
      <c r="C41" s="120">
        <v>2013</v>
      </c>
      <c r="D41" s="120">
        <v>2020</v>
      </c>
      <c r="E41" s="120">
        <v>2013</v>
      </c>
      <c r="F41" s="120"/>
      <c r="G41" s="105" t="s">
        <v>298</v>
      </c>
      <c r="H41" s="105" t="s">
        <v>543</v>
      </c>
      <c r="I41" s="11"/>
    </row>
    <row r="42" spans="1:9" s="4" customFormat="1" ht="127.5" customHeight="1" x14ac:dyDescent="0.25">
      <c r="A42" s="79"/>
      <c r="B42" s="73" t="s">
        <v>21</v>
      </c>
      <c r="C42" s="175" t="s">
        <v>176</v>
      </c>
      <c r="D42" s="175"/>
      <c r="E42" s="175" t="s">
        <v>176</v>
      </c>
      <c r="F42" s="175"/>
      <c r="G42" s="73" t="s">
        <v>299</v>
      </c>
      <c r="H42" s="73" t="s">
        <v>267</v>
      </c>
      <c r="I42" s="9"/>
    </row>
    <row r="43" spans="1:9" ht="97.5" customHeight="1" x14ac:dyDescent="0.25">
      <c r="A43" s="77" t="s">
        <v>70</v>
      </c>
      <c r="B43" s="105" t="s">
        <v>22</v>
      </c>
      <c r="C43" s="120">
        <v>2013</v>
      </c>
      <c r="D43" s="120">
        <v>2020</v>
      </c>
      <c r="E43" s="120">
        <v>2013</v>
      </c>
      <c r="F43" s="120"/>
      <c r="G43" s="105" t="s">
        <v>298</v>
      </c>
      <c r="H43" s="105" t="s">
        <v>545</v>
      </c>
      <c r="I43" s="11"/>
    </row>
    <row r="44" spans="1:9" ht="97.5" customHeight="1" x14ac:dyDescent="0.25">
      <c r="A44" s="77" t="s">
        <v>107</v>
      </c>
      <c r="B44" s="105" t="s">
        <v>23</v>
      </c>
      <c r="C44" s="120">
        <v>2013</v>
      </c>
      <c r="D44" s="120">
        <v>2020</v>
      </c>
      <c r="E44" s="120">
        <v>2013</v>
      </c>
      <c r="F44" s="120"/>
      <c r="G44" s="105" t="s">
        <v>296</v>
      </c>
      <c r="H44" s="105" t="s">
        <v>575</v>
      </c>
      <c r="I44" s="11"/>
    </row>
    <row r="45" spans="1:9" ht="88.5" customHeight="1" x14ac:dyDescent="0.25">
      <c r="A45" s="77" t="s">
        <v>108</v>
      </c>
      <c r="B45" s="105" t="s">
        <v>24</v>
      </c>
      <c r="C45" s="120">
        <v>2013</v>
      </c>
      <c r="D45" s="120">
        <v>2020</v>
      </c>
      <c r="E45" s="120">
        <v>2013</v>
      </c>
      <c r="F45" s="120"/>
      <c r="G45" s="105" t="s">
        <v>295</v>
      </c>
      <c r="H45" s="105" t="s">
        <v>486</v>
      </c>
      <c r="I45" s="11"/>
    </row>
    <row r="46" spans="1:9" ht="66.75" customHeight="1" x14ac:dyDescent="0.25">
      <c r="A46" s="77" t="s">
        <v>109</v>
      </c>
      <c r="B46" s="105" t="s">
        <v>25</v>
      </c>
      <c r="C46" s="120">
        <v>2013</v>
      </c>
      <c r="D46" s="120">
        <v>2020</v>
      </c>
      <c r="E46" s="120">
        <v>2013</v>
      </c>
      <c r="F46" s="120"/>
      <c r="G46" s="105" t="s">
        <v>294</v>
      </c>
      <c r="H46" s="105" t="s">
        <v>497</v>
      </c>
      <c r="I46" s="11"/>
    </row>
    <row r="47" spans="1:9" s="4" customFormat="1" ht="75" customHeight="1" x14ac:dyDescent="0.25">
      <c r="A47" s="79"/>
      <c r="B47" s="73" t="s">
        <v>26</v>
      </c>
      <c r="C47" s="175" t="s">
        <v>177</v>
      </c>
      <c r="D47" s="175"/>
      <c r="E47" s="175" t="s">
        <v>177</v>
      </c>
      <c r="F47" s="175"/>
      <c r="G47" s="73" t="s">
        <v>297</v>
      </c>
      <c r="H47" s="73" t="s">
        <v>447</v>
      </c>
      <c r="I47" s="9"/>
    </row>
    <row r="48" spans="1:9" ht="81.75" customHeight="1" x14ac:dyDescent="0.25">
      <c r="A48" s="77" t="s">
        <v>110</v>
      </c>
      <c r="B48" s="105" t="s">
        <v>27</v>
      </c>
      <c r="C48" s="120">
        <v>2013</v>
      </c>
      <c r="D48" s="120">
        <v>2020</v>
      </c>
      <c r="E48" s="120">
        <v>2013</v>
      </c>
      <c r="F48" s="120"/>
      <c r="G48" s="105" t="s">
        <v>293</v>
      </c>
      <c r="H48" s="105" t="s">
        <v>546</v>
      </c>
      <c r="I48" s="106"/>
    </row>
    <row r="49" spans="1:9" ht="126" customHeight="1" x14ac:dyDescent="0.25">
      <c r="A49" s="77" t="s">
        <v>111</v>
      </c>
      <c r="B49" s="105" t="s">
        <v>28</v>
      </c>
      <c r="C49" s="120">
        <v>2013</v>
      </c>
      <c r="D49" s="120">
        <v>2020</v>
      </c>
      <c r="E49" s="120">
        <v>2013</v>
      </c>
      <c r="F49" s="120"/>
      <c r="G49" s="105" t="s">
        <v>292</v>
      </c>
      <c r="H49" s="105" t="s">
        <v>547</v>
      </c>
      <c r="I49" s="125" t="s">
        <v>493</v>
      </c>
    </row>
    <row r="50" spans="1:9" ht="174.75" customHeight="1" x14ac:dyDescent="0.25">
      <c r="A50" s="77" t="s">
        <v>112</v>
      </c>
      <c r="B50" s="105" t="s">
        <v>29</v>
      </c>
      <c r="C50" s="120">
        <v>2013</v>
      </c>
      <c r="D50" s="120">
        <v>2020</v>
      </c>
      <c r="E50" s="120">
        <v>2013</v>
      </c>
      <c r="F50" s="120"/>
      <c r="G50" s="105" t="s">
        <v>291</v>
      </c>
      <c r="H50" s="125" t="s">
        <v>494</v>
      </c>
      <c r="I50" s="125" t="s">
        <v>548</v>
      </c>
    </row>
    <row r="51" spans="1:9" ht="115.5" customHeight="1" x14ac:dyDescent="0.25">
      <c r="A51" s="77" t="s">
        <v>113</v>
      </c>
      <c r="B51" s="105" t="s">
        <v>30</v>
      </c>
      <c r="C51" s="120">
        <v>2013</v>
      </c>
      <c r="D51" s="120">
        <v>2020</v>
      </c>
      <c r="E51" s="120">
        <v>2013</v>
      </c>
      <c r="F51" s="120"/>
      <c r="G51" s="105" t="s">
        <v>290</v>
      </c>
      <c r="H51" s="125" t="s">
        <v>549</v>
      </c>
      <c r="I51" s="11"/>
    </row>
    <row r="52" spans="1:9" ht="324" customHeight="1" x14ac:dyDescent="0.25">
      <c r="A52" s="77" t="s">
        <v>114</v>
      </c>
      <c r="B52" s="105" t="s">
        <v>31</v>
      </c>
      <c r="C52" s="120">
        <v>2013</v>
      </c>
      <c r="D52" s="120">
        <v>2020</v>
      </c>
      <c r="E52" s="120">
        <v>2013</v>
      </c>
      <c r="F52" s="120"/>
      <c r="G52" s="105" t="s">
        <v>289</v>
      </c>
      <c r="H52" s="125" t="s">
        <v>495</v>
      </c>
      <c r="I52" s="11"/>
    </row>
    <row r="53" spans="1:9" ht="87" customHeight="1" x14ac:dyDescent="0.25">
      <c r="A53" s="77" t="s">
        <v>115</v>
      </c>
      <c r="B53" s="105" t="s">
        <v>32</v>
      </c>
      <c r="C53" s="120">
        <v>2013</v>
      </c>
      <c r="D53" s="120">
        <v>2020</v>
      </c>
      <c r="E53" s="120">
        <v>2013</v>
      </c>
      <c r="F53" s="120"/>
      <c r="G53" s="105" t="s">
        <v>288</v>
      </c>
      <c r="H53" s="125" t="s">
        <v>577</v>
      </c>
      <c r="I53" s="11"/>
    </row>
    <row r="54" spans="1:9" ht="187.5" customHeight="1" x14ac:dyDescent="0.25">
      <c r="A54" s="77" t="s">
        <v>116</v>
      </c>
      <c r="B54" s="105" t="s">
        <v>33</v>
      </c>
      <c r="C54" s="120">
        <v>2013</v>
      </c>
      <c r="D54" s="120">
        <v>2020</v>
      </c>
      <c r="E54" s="120">
        <v>2013</v>
      </c>
      <c r="F54" s="120"/>
      <c r="G54" s="105" t="s">
        <v>287</v>
      </c>
      <c r="H54" s="105" t="s">
        <v>550</v>
      </c>
      <c r="I54" s="11"/>
    </row>
    <row r="55" spans="1:9" ht="90.75" customHeight="1" x14ac:dyDescent="0.25">
      <c r="A55" s="77" t="s">
        <v>117</v>
      </c>
      <c r="B55" s="105" t="s">
        <v>34</v>
      </c>
      <c r="C55" s="120">
        <v>2013</v>
      </c>
      <c r="D55" s="120">
        <v>2020</v>
      </c>
      <c r="E55" s="120">
        <v>2013</v>
      </c>
      <c r="F55" s="120"/>
      <c r="G55" s="105" t="s">
        <v>286</v>
      </c>
      <c r="H55" s="105" t="s">
        <v>578</v>
      </c>
      <c r="I55" s="125" t="s">
        <v>572</v>
      </c>
    </row>
    <row r="56" spans="1:9" ht="60" x14ac:dyDescent="0.25">
      <c r="A56" s="77" t="s">
        <v>134</v>
      </c>
      <c r="B56" s="105" t="s">
        <v>135</v>
      </c>
      <c r="C56" s="120">
        <v>2014</v>
      </c>
      <c r="D56" s="120">
        <v>2020</v>
      </c>
      <c r="E56" s="120">
        <v>2014</v>
      </c>
      <c r="F56" s="120"/>
      <c r="G56" s="105" t="s">
        <v>285</v>
      </c>
      <c r="H56" s="10" t="s">
        <v>330</v>
      </c>
      <c r="I56" s="105" t="s">
        <v>564</v>
      </c>
    </row>
    <row r="57" spans="1:9" ht="86.25" customHeight="1" x14ac:dyDescent="0.25">
      <c r="A57" s="77" t="s">
        <v>118</v>
      </c>
      <c r="B57" s="105" t="s">
        <v>36</v>
      </c>
      <c r="C57" s="120">
        <v>2013</v>
      </c>
      <c r="D57" s="120">
        <v>2020</v>
      </c>
      <c r="E57" s="120">
        <v>2013</v>
      </c>
      <c r="F57" s="120"/>
      <c r="G57" s="105" t="s">
        <v>487</v>
      </c>
      <c r="H57" s="105" t="s">
        <v>551</v>
      </c>
      <c r="I57" s="11"/>
    </row>
    <row r="58" spans="1:9" ht="114" customHeight="1" x14ac:dyDescent="0.25">
      <c r="A58" s="77" t="s">
        <v>119</v>
      </c>
      <c r="B58" s="105" t="s">
        <v>222</v>
      </c>
      <c r="C58" s="120">
        <v>2013</v>
      </c>
      <c r="D58" s="120">
        <v>2020</v>
      </c>
      <c r="E58" s="120">
        <v>2013</v>
      </c>
      <c r="F58" s="120"/>
      <c r="G58" s="105" t="s">
        <v>284</v>
      </c>
      <c r="H58" s="105" t="s">
        <v>496</v>
      </c>
      <c r="I58" s="11"/>
    </row>
    <row r="59" spans="1:9" ht="155.25" customHeight="1" x14ac:dyDescent="0.25">
      <c r="A59" s="77" t="s">
        <v>120</v>
      </c>
      <c r="B59" s="105" t="s">
        <v>58</v>
      </c>
      <c r="C59" s="120">
        <v>2013</v>
      </c>
      <c r="D59" s="120">
        <v>2015</v>
      </c>
      <c r="E59" s="120">
        <v>2013</v>
      </c>
      <c r="F59" s="120">
        <v>2016</v>
      </c>
      <c r="G59" s="105" t="s">
        <v>331</v>
      </c>
      <c r="H59" s="105" t="s">
        <v>552</v>
      </c>
      <c r="I59" s="11"/>
    </row>
    <row r="60" spans="1:9" ht="123" customHeight="1" x14ac:dyDescent="0.25">
      <c r="A60" s="126" t="s">
        <v>125</v>
      </c>
      <c r="B60" s="105" t="s">
        <v>37</v>
      </c>
      <c r="C60" s="126">
        <v>2013</v>
      </c>
      <c r="D60" s="126">
        <v>2020</v>
      </c>
      <c r="E60" s="126">
        <v>2013</v>
      </c>
      <c r="F60" s="126"/>
      <c r="G60" s="105" t="s">
        <v>283</v>
      </c>
      <c r="H60" s="105" t="s">
        <v>499</v>
      </c>
      <c r="I60" s="106"/>
    </row>
    <row r="61" spans="1:9" ht="138" customHeight="1" x14ac:dyDescent="0.25">
      <c r="A61" s="77" t="s">
        <v>127</v>
      </c>
      <c r="B61" s="105" t="s">
        <v>52</v>
      </c>
      <c r="C61" s="120">
        <v>2015</v>
      </c>
      <c r="D61" s="120">
        <v>2020</v>
      </c>
      <c r="E61" s="120">
        <v>2015</v>
      </c>
      <c r="F61" s="120"/>
      <c r="G61" s="105" t="s">
        <v>282</v>
      </c>
      <c r="H61" s="105" t="s">
        <v>576</v>
      </c>
      <c r="I61" s="11"/>
    </row>
    <row r="62" spans="1:9" ht="84.75" customHeight="1" x14ac:dyDescent="0.25">
      <c r="A62" s="77" t="s">
        <v>128</v>
      </c>
      <c r="B62" s="105" t="s">
        <v>129</v>
      </c>
      <c r="C62" s="120">
        <v>2013</v>
      </c>
      <c r="D62" s="120">
        <v>2019</v>
      </c>
      <c r="E62" s="120">
        <v>2013</v>
      </c>
      <c r="F62" s="120"/>
      <c r="G62" s="105" t="s">
        <v>281</v>
      </c>
      <c r="H62" s="105" t="s">
        <v>498</v>
      </c>
      <c r="I62" s="11"/>
    </row>
    <row r="63" spans="1:9" ht="94.5" customHeight="1" x14ac:dyDescent="0.25">
      <c r="A63" s="77" t="s">
        <v>131</v>
      </c>
      <c r="B63" s="105" t="s">
        <v>168</v>
      </c>
      <c r="C63" s="120">
        <v>2013</v>
      </c>
      <c r="D63" s="120">
        <v>2020</v>
      </c>
      <c r="E63" s="120">
        <v>2013</v>
      </c>
      <c r="F63" s="120"/>
      <c r="G63" s="105" t="s">
        <v>280</v>
      </c>
      <c r="H63" s="105" t="s">
        <v>553</v>
      </c>
      <c r="I63" s="11"/>
    </row>
    <row r="64" spans="1:9" ht="60" customHeight="1" x14ac:dyDescent="0.25">
      <c r="A64" s="77" t="s">
        <v>133</v>
      </c>
      <c r="B64" s="105" t="s">
        <v>103</v>
      </c>
      <c r="C64" s="120">
        <v>2013</v>
      </c>
      <c r="D64" s="120">
        <v>2020</v>
      </c>
      <c r="E64" s="120">
        <v>2013</v>
      </c>
      <c r="F64" s="120"/>
      <c r="G64" s="105" t="s">
        <v>279</v>
      </c>
      <c r="H64" s="105" t="s">
        <v>568</v>
      </c>
      <c r="I64" s="11"/>
    </row>
    <row r="65" spans="1:9" ht="323.25" customHeight="1" x14ac:dyDescent="0.25">
      <c r="A65" s="77" t="s">
        <v>136</v>
      </c>
      <c r="B65" s="78" t="s">
        <v>137</v>
      </c>
      <c r="C65" s="120">
        <v>2013</v>
      </c>
      <c r="D65" s="120">
        <v>2020</v>
      </c>
      <c r="E65" s="120">
        <v>2013</v>
      </c>
      <c r="F65" s="120"/>
      <c r="G65" s="78" t="s">
        <v>274</v>
      </c>
      <c r="H65" s="78" t="s">
        <v>554</v>
      </c>
      <c r="I65" s="75"/>
    </row>
    <row r="66" spans="1:9" ht="315" customHeight="1" x14ac:dyDescent="0.25">
      <c r="A66" s="7" t="s">
        <v>138</v>
      </c>
      <c r="B66" s="78" t="s">
        <v>169</v>
      </c>
      <c r="C66" s="120">
        <v>2013</v>
      </c>
      <c r="D66" s="120">
        <v>2020</v>
      </c>
      <c r="E66" s="120">
        <v>2013</v>
      </c>
      <c r="F66" s="120"/>
      <c r="G66" s="78" t="s">
        <v>274</v>
      </c>
      <c r="H66" s="78" t="s">
        <v>555</v>
      </c>
      <c r="I66" s="75"/>
    </row>
    <row r="67" spans="1:9" ht="348" customHeight="1" x14ac:dyDescent="0.25">
      <c r="A67" s="77" t="s">
        <v>139</v>
      </c>
      <c r="B67" s="78" t="s">
        <v>140</v>
      </c>
      <c r="C67" s="120">
        <v>2013</v>
      </c>
      <c r="D67" s="120">
        <v>2020</v>
      </c>
      <c r="E67" s="120">
        <v>2013</v>
      </c>
      <c r="F67" s="120"/>
      <c r="G67" s="78" t="s">
        <v>274</v>
      </c>
      <c r="H67" s="78" t="s">
        <v>556</v>
      </c>
      <c r="I67" s="75"/>
    </row>
    <row r="68" spans="1:9" ht="223.5" customHeight="1" x14ac:dyDescent="0.25">
      <c r="A68" s="77" t="s">
        <v>141</v>
      </c>
      <c r="B68" s="78" t="s">
        <v>42</v>
      </c>
      <c r="C68" s="120">
        <v>2013</v>
      </c>
      <c r="D68" s="120">
        <v>2020</v>
      </c>
      <c r="E68" s="120">
        <v>2013</v>
      </c>
      <c r="F68" s="120"/>
      <c r="G68" s="78" t="s">
        <v>273</v>
      </c>
      <c r="H68" s="78" t="s">
        <v>467</v>
      </c>
      <c r="I68" s="75"/>
    </row>
    <row r="69" spans="1:9" ht="154.5" customHeight="1" x14ac:dyDescent="0.25">
      <c r="A69" s="77" t="s">
        <v>142</v>
      </c>
      <c r="B69" s="78" t="s">
        <v>43</v>
      </c>
      <c r="C69" s="120">
        <v>2013</v>
      </c>
      <c r="D69" s="120">
        <v>2020</v>
      </c>
      <c r="E69" s="120">
        <v>2013</v>
      </c>
      <c r="F69" s="120"/>
      <c r="G69" s="78" t="s">
        <v>278</v>
      </c>
      <c r="H69" s="78" t="s">
        <v>468</v>
      </c>
      <c r="I69" s="75"/>
    </row>
    <row r="70" spans="1:9" ht="78" customHeight="1" x14ac:dyDescent="0.25">
      <c r="A70" s="77" t="s">
        <v>143</v>
      </c>
      <c r="B70" s="78" t="s">
        <v>144</v>
      </c>
      <c r="C70" s="120">
        <v>2013</v>
      </c>
      <c r="D70" s="120">
        <v>2020</v>
      </c>
      <c r="E70" s="120">
        <v>2013</v>
      </c>
      <c r="F70" s="120"/>
      <c r="G70" s="78" t="s">
        <v>278</v>
      </c>
      <c r="H70" s="78" t="s">
        <v>469</v>
      </c>
      <c r="I70" s="75"/>
    </row>
    <row r="71" spans="1:9" ht="362.25" customHeight="1" x14ac:dyDescent="0.25">
      <c r="A71" s="77" t="s">
        <v>145</v>
      </c>
      <c r="B71" s="78" t="s">
        <v>44</v>
      </c>
      <c r="C71" s="120">
        <v>2013</v>
      </c>
      <c r="D71" s="120">
        <v>2020</v>
      </c>
      <c r="E71" s="120">
        <v>2013</v>
      </c>
      <c r="F71" s="120"/>
      <c r="G71" s="78" t="s">
        <v>276</v>
      </c>
      <c r="H71" s="78" t="s">
        <v>333</v>
      </c>
      <c r="I71" s="75"/>
    </row>
    <row r="72" spans="1:9" s="4" customFormat="1" ht="74.25" customHeight="1" x14ac:dyDescent="0.25">
      <c r="A72" s="79"/>
      <c r="B72" s="73" t="s">
        <v>45</v>
      </c>
      <c r="C72" s="175" t="s">
        <v>174</v>
      </c>
      <c r="D72" s="175"/>
      <c r="E72" s="175" t="s">
        <v>174</v>
      </c>
      <c r="F72" s="175"/>
      <c r="G72" s="73" t="s">
        <v>277</v>
      </c>
      <c r="H72" s="73" t="s">
        <v>323</v>
      </c>
      <c r="I72" s="75"/>
    </row>
    <row r="73" spans="1:9" ht="261" customHeight="1" x14ac:dyDescent="0.25">
      <c r="A73" s="77" t="s">
        <v>146</v>
      </c>
      <c r="B73" s="78" t="s">
        <v>46</v>
      </c>
      <c r="C73" s="120">
        <v>2013</v>
      </c>
      <c r="D73" s="120">
        <v>2020</v>
      </c>
      <c r="E73" s="120">
        <v>2013</v>
      </c>
      <c r="F73" s="120"/>
      <c r="G73" s="78" t="s">
        <v>276</v>
      </c>
      <c r="H73" s="78" t="s">
        <v>488</v>
      </c>
      <c r="I73" s="75"/>
    </row>
    <row r="74" spans="1:9" s="4" customFormat="1" ht="70.5" customHeight="1" x14ac:dyDescent="0.25">
      <c r="A74" s="79"/>
      <c r="B74" s="73" t="s">
        <v>45</v>
      </c>
      <c r="C74" s="175" t="s">
        <v>174</v>
      </c>
      <c r="D74" s="175"/>
      <c r="E74" s="175" t="s">
        <v>174</v>
      </c>
      <c r="F74" s="175"/>
      <c r="G74" s="73" t="s">
        <v>277</v>
      </c>
      <c r="H74" s="73" t="s">
        <v>323</v>
      </c>
      <c r="I74" s="75"/>
    </row>
    <row r="75" spans="1:9" ht="310.5" customHeight="1" x14ac:dyDescent="0.25">
      <c r="A75" s="77" t="s">
        <v>147</v>
      </c>
      <c r="B75" s="78" t="s">
        <v>148</v>
      </c>
      <c r="C75" s="120">
        <v>2013</v>
      </c>
      <c r="D75" s="120">
        <v>2020</v>
      </c>
      <c r="E75" s="120">
        <v>2013</v>
      </c>
      <c r="F75" s="120"/>
      <c r="G75" s="78" t="s">
        <v>275</v>
      </c>
      <c r="H75" s="78" t="s">
        <v>556</v>
      </c>
      <c r="I75" s="75"/>
    </row>
    <row r="76" spans="1:9" ht="312.75" customHeight="1" x14ac:dyDescent="0.25">
      <c r="A76" s="77" t="s">
        <v>149</v>
      </c>
      <c r="B76" s="78" t="s">
        <v>47</v>
      </c>
      <c r="C76" s="120">
        <v>2013</v>
      </c>
      <c r="D76" s="120">
        <v>2020</v>
      </c>
      <c r="E76" s="120">
        <v>2013</v>
      </c>
      <c r="F76" s="120"/>
      <c r="G76" s="78" t="s">
        <v>489</v>
      </c>
      <c r="H76" s="78" t="s">
        <v>319</v>
      </c>
      <c r="I76" s="75"/>
    </row>
    <row r="77" spans="1:9" ht="97.5" customHeight="1" x14ac:dyDescent="0.25">
      <c r="A77" s="77" t="s">
        <v>150</v>
      </c>
      <c r="B77" s="78" t="s">
        <v>48</v>
      </c>
      <c r="C77" s="120">
        <v>2013</v>
      </c>
      <c r="D77" s="120">
        <v>2020</v>
      </c>
      <c r="E77" s="120">
        <v>2013</v>
      </c>
      <c r="F77" s="120"/>
      <c r="G77" s="78" t="s">
        <v>321</v>
      </c>
      <c r="H77" s="78" t="s">
        <v>470</v>
      </c>
      <c r="I77" s="75"/>
    </row>
    <row r="78" spans="1:9" ht="141" customHeight="1" x14ac:dyDescent="0.25">
      <c r="A78" s="77" t="s">
        <v>151</v>
      </c>
      <c r="B78" s="78" t="s">
        <v>49</v>
      </c>
      <c r="C78" s="120">
        <v>2013</v>
      </c>
      <c r="D78" s="120">
        <v>2020</v>
      </c>
      <c r="E78" s="120">
        <v>2013</v>
      </c>
      <c r="F78" s="120"/>
      <c r="G78" s="78" t="s">
        <v>322</v>
      </c>
      <c r="H78" s="78" t="s">
        <v>557</v>
      </c>
      <c r="I78" s="75"/>
    </row>
    <row r="79" spans="1:9" ht="124.5" customHeight="1" x14ac:dyDescent="0.25">
      <c r="A79" s="77" t="s">
        <v>152</v>
      </c>
      <c r="B79" s="78" t="s">
        <v>50</v>
      </c>
      <c r="C79" s="120">
        <v>2013</v>
      </c>
      <c r="D79" s="120">
        <v>2020</v>
      </c>
      <c r="E79" s="120">
        <v>2013</v>
      </c>
      <c r="F79" s="120"/>
      <c r="G79" s="78" t="s">
        <v>322</v>
      </c>
      <c r="H79" s="78" t="s">
        <v>490</v>
      </c>
      <c r="I79" s="75"/>
    </row>
    <row r="80" spans="1:9" ht="198.75" customHeight="1" x14ac:dyDescent="0.25">
      <c r="A80" s="126" t="s">
        <v>153</v>
      </c>
      <c r="B80" s="78" t="s">
        <v>154</v>
      </c>
      <c r="C80" s="126">
        <v>2013</v>
      </c>
      <c r="D80" s="126">
        <v>2020</v>
      </c>
      <c r="E80" s="126">
        <v>2013</v>
      </c>
      <c r="F80" s="126"/>
      <c r="G80" s="78" t="s">
        <v>273</v>
      </c>
      <c r="H80" s="78" t="s">
        <v>565</v>
      </c>
      <c r="I80" s="75"/>
    </row>
    <row r="81" spans="1:9" ht="302.25" customHeight="1" x14ac:dyDescent="0.25">
      <c r="A81" s="77" t="s">
        <v>155</v>
      </c>
      <c r="B81" s="78" t="s">
        <v>156</v>
      </c>
      <c r="C81" s="120">
        <v>2013</v>
      </c>
      <c r="D81" s="120">
        <v>2020</v>
      </c>
      <c r="E81" s="120">
        <v>2013</v>
      </c>
      <c r="F81" s="120"/>
      <c r="G81" s="78" t="s">
        <v>274</v>
      </c>
      <c r="H81" s="78" t="s">
        <v>558</v>
      </c>
      <c r="I81" s="75"/>
    </row>
    <row r="82" spans="1:9" ht="307.5" customHeight="1" x14ac:dyDescent="0.25">
      <c r="A82" s="77" t="s">
        <v>157</v>
      </c>
      <c r="B82" s="78" t="s">
        <v>39</v>
      </c>
      <c r="C82" s="120">
        <v>2013</v>
      </c>
      <c r="D82" s="120">
        <v>2020</v>
      </c>
      <c r="E82" s="120">
        <v>2013</v>
      </c>
      <c r="F82" s="120"/>
      <c r="G82" s="78" t="s">
        <v>274</v>
      </c>
      <c r="H82" s="78" t="s">
        <v>336</v>
      </c>
      <c r="I82" s="75"/>
    </row>
    <row r="83" spans="1:9" ht="219.75" customHeight="1" x14ac:dyDescent="0.25">
      <c r="A83" s="77" t="s">
        <v>158</v>
      </c>
      <c r="B83" s="78" t="s">
        <v>167</v>
      </c>
      <c r="C83" s="120">
        <v>2013</v>
      </c>
      <c r="D83" s="120">
        <v>2020</v>
      </c>
      <c r="E83" s="120">
        <v>2013</v>
      </c>
      <c r="F83" s="120"/>
      <c r="G83" s="78" t="s">
        <v>273</v>
      </c>
      <c r="H83" s="78" t="s">
        <v>569</v>
      </c>
      <c r="I83" s="75"/>
    </row>
    <row r="84" spans="1:9" ht="235.5" customHeight="1" x14ac:dyDescent="0.25">
      <c r="A84" s="77" t="s">
        <v>159</v>
      </c>
      <c r="B84" s="78" t="s">
        <v>160</v>
      </c>
      <c r="C84" s="120">
        <v>2013</v>
      </c>
      <c r="D84" s="120">
        <v>2020</v>
      </c>
      <c r="E84" s="120">
        <v>2013</v>
      </c>
      <c r="F84" s="120"/>
      <c r="G84" s="78" t="s">
        <v>273</v>
      </c>
      <c r="H84" s="78" t="s">
        <v>570</v>
      </c>
      <c r="I84" s="75"/>
    </row>
    <row r="85" spans="1:9" ht="124.5" customHeight="1" x14ac:dyDescent="0.25">
      <c r="A85" s="77" t="s">
        <v>161</v>
      </c>
      <c r="B85" s="78" t="s">
        <v>40</v>
      </c>
      <c r="C85" s="120">
        <v>2013</v>
      </c>
      <c r="D85" s="120">
        <v>2020</v>
      </c>
      <c r="E85" s="120">
        <v>2013</v>
      </c>
      <c r="F85" s="120"/>
      <c r="G85" s="78" t="s">
        <v>272</v>
      </c>
      <c r="H85" s="78" t="s">
        <v>471</v>
      </c>
      <c r="I85" s="75"/>
    </row>
    <row r="86" spans="1:9" ht="150" x14ac:dyDescent="0.25">
      <c r="A86" s="77" t="s">
        <v>162</v>
      </c>
      <c r="B86" s="78" t="s">
        <v>41</v>
      </c>
      <c r="C86" s="120">
        <v>2013</v>
      </c>
      <c r="D86" s="120">
        <v>2020</v>
      </c>
      <c r="E86" s="120">
        <v>2013</v>
      </c>
      <c r="F86" s="120"/>
      <c r="G86" s="78" t="s">
        <v>271</v>
      </c>
      <c r="H86" s="78" t="s">
        <v>324</v>
      </c>
      <c r="I86" s="75"/>
    </row>
    <row r="87" spans="1:9" ht="57.75" customHeight="1" x14ac:dyDescent="0.25">
      <c r="A87" s="77" t="s">
        <v>163</v>
      </c>
      <c r="B87" s="78" t="s">
        <v>164</v>
      </c>
      <c r="C87" s="120">
        <v>2013</v>
      </c>
      <c r="D87" s="120">
        <v>2020</v>
      </c>
      <c r="E87" s="120">
        <v>2013</v>
      </c>
      <c r="F87" s="120"/>
      <c r="G87" s="78" t="s">
        <v>270</v>
      </c>
      <c r="H87" s="78" t="s">
        <v>472</v>
      </c>
      <c r="I87" s="75"/>
    </row>
    <row r="88" spans="1:9" ht="150" x14ac:dyDescent="0.25">
      <c r="A88" s="77" t="s">
        <v>165</v>
      </c>
      <c r="B88" s="78" t="s">
        <v>166</v>
      </c>
      <c r="C88" s="120">
        <v>2013</v>
      </c>
      <c r="D88" s="120">
        <v>2020</v>
      </c>
      <c r="E88" s="120">
        <v>2013</v>
      </c>
      <c r="F88" s="120"/>
      <c r="G88" s="78" t="s">
        <v>270</v>
      </c>
      <c r="H88" s="78" t="s">
        <v>559</v>
      </c>
      <c r="I88" s="75"/>
    </row>
  </sheetData>
  <mergeCells count="24">
    <mergeCell ref="E47:F47"/>
    <mergeCell ref="E72:F72"/>
    <mergeCell ref="E74:F74"/>
    <mergeCell ref="C47:D47"/>
    <mergeCell ref="C72:D72"/>
    <mergeCell ref="C74:D74"/>
    <mergeCell ref="C15:D15"/>
    <mergeCell ref="C18:D18"/>
    <mergeCell ref="C42:D42"/>
    <mergeCell ref="E15:F15"/>
    <mergeCell ref="E18:F18"/>
    <mergeCell ref="E42:F42"/>
    <mergeCell ref="C29:D29"/>
    <mergeCell ref="E29:F29"/>
    <mergeCell ref="E6:F6"/>
    <mergeCell ref="I6:I7"/>
    <mergeCell ref="A1:I1"/>
    <mergeCell ref="A2:I2"/>
    <mergeCell ref="A3:I3"/>
    <mergeCell ref="A4:I4"/>
    <mergeCell ref="A6:A7"/>
    <mergeCell ref="B6:B7"/>
    <mergeCell ref="C6:D6"/>
    <mergeCell ref="G6:H6"/>
  </mergeCells>
  <hyperlinks>
    <hyperlink ref="B52" r:id="rId1" display="consultantplus://offline/main?base=LAW;n=78650;fld=134;dst=100009"/>
  </hyperlinks>
  <pageMargins left="0.70866141732283472" right="0.59055118110236227" top="0.74803149606299213" bottom="0.59055118110236227" header="0.31496062992125984" footer="0.31496062992125984"/>
  <pageSetup paperSize="9" scale="57" fitToHeight="0" orientation="landscape" r:id="rId2"/>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8"/>
  <sheetViews>
    <sheetView tabSelected="1" view="pageBreakPreview" topLeftCell="A7" zoomScale="60" zoomScaleNormal="70" workbookViewId="0">
      <selection activeCell="J10" sqref="J10"/>
    </sheetView>
  </sheetViews>
  <sheetFormatPr defaultRowHeight="12.75" x14ac:dyDescent="0.2"/>
  <cols>
    <col min="1" max="1" width="10.5703125" style="47" bestFit="1" customWidth="1"/>
    <col min="2" max="2" width="55.5703125" style="12" customWidth="1"/>
    <col min="3" max="3" width="37.140625" style="48" customWidth="1"/>
    <col min="4" max="4" width="6.85546875" style="12" bestFit="1" customWidth="1"/>
    <col min="5" max="5" width="7.28515625" style="12" bestFit="1" customWidth="1"/>
    <col min="6" max="6" width="15" style="12" bestFit="1" customWidth="1"/>
    <col min="7" max="7" width="10.5703125" style="12" bestFit="1" customWidth="1"/>
    <col min="8" max="8" width="16.85546875" style="39" customWidth="1"/>
    <col min="9" max="9" width="17" style="49" customWidth="1"/>
    <col min="10" max="10" width="18.28515625" style="49" customWidth="1"/>
    <col min="11" max="11" width="14.42578125" style="12" customWidth="1"/>
    <col min="12" max="226" width="9.140625" style="12"/>
    <col min="227" max="227" width="9.28515625" style="12" customWidth="1"/>
    <col min="228" max="228" width="44.5703125" style="12" customWidth="1"/>
    <col min="229" max="229" width="29.42578125" style="12" customWidth="1"/>
    <col min="230" max="230" width="6.85546875" style="12" bestFit="1" customWidth="1"/>
    <col min="231" max="231" width="7.28515625" style="12" bestFit="1" customWidth="1"/>
    <col min="232" max="232" width="14.7109375" style="12" customWidth="1"/>
    <col min="233" max="233" width="10.42578125" style="12" customWidth="1"/>
    <col min="234" max="234" width="14.28515625" style="12" customWidth="1"/>
    <col min="235" max="235" width="14.140625" style="12" customWidth="1"/>
    <col min="236" max="237" width="12" style="12" customWidth="1"/>
    <col min="238" max="241" width="12.28515625" style="12" customWidth="1"/>
    <col min="242" max="242" width="14" style="12" customWidth="1"/>
    <col min="243" max="243" width="4.5703125" style="12" bestFit="1" customWidth="1"/>
    <col min="244" max="244" width="13.42578125" style="12" bestFit="1" customWidth="1"/>
    <col min="245" max="245" width="9.140625" style="12"/>
    <col min="246" max="246" width="9.28515625" style="12" bestFit="1" customWidth="1"/>
    <col min="247" max="482" width="9.140625" style="12"/>
    <col min="483" max="483" width="9.28515625" style="12" customWidth="1"/>
    <col min="484" max="484" width="44.5703125" style="12" customWidth="1"/>
    <col min="485" max="485" width="29.42578125" style="12" customWidth="1"/>
    <col min="486" max="486" width="6.85546875" style="12" bestFit="1" customWidth="1"/>
    <col min="487" max="487" width="7.28515625" style="12" bestFit="1" customWidth="1"/>
    <col min="488" max="488" width="14.7109375" style="12" customWidth="1"/>
    <col min="489" max="489" width="10.42578125" style="12" customWidth="1"/>
    <col min="490" max="490" width="14.28515625" style="12" customWidth="1"/>
    <col min="491" max="491" width="14.140625" style="12" customWidth="1"/>
    <col min="492" max="493" width="12" style="12" customWidth="1"/>
    <col min="494" max="497" width="12.28515625" style="12" customWidth="1"/>
    <col min="498" max="498" width="14" style="12" customWidth="1"/>
    <col min="499" max="499" width="4.5703125" style="12" bestFit="1" customWidth="1"/>
    <col min="500" max="500" width="13.42578125" style="12" bestFit="1" customWidth="1"/>
    <col min="501" max="501" width="9.140625" style="12"/>
    <col min="502" max="502" width="9.28515625" style="12" bestFit="1" customWidth="1"/>
    <col min="503" max="738" width="9.140625" style="12"/>
    <col min="739" max="739" width="9.28515625" style="12" customWidth="1"/>
    <col min="740" max="740" width="44.5703125" style="12" customWidth="1"/>
    <col min="741" max="741" width="29.42578125" style="12" customWidth="1"/>
    <col min="742" max="742" width="6.85546875" style="12" bestFit="1" customWidth="1"/>
    <col min="743" max="743" width="7.28515625" style="12" bestFit="1" customWidth="1"/>
    <col min="744" max="744" width="14.7109375" style="12" customWidth="1"/>
    <col min="745" max="745" width="10.42578125" style="12" customWidth="1"/>
    <col min="746" max="746" width="14.28515625" style="12" customWidth="1"/>
    <col min="747" max="747" width="14.140625" style="12" customWidth="1"/>
    <col min="748" max="749" width="12" style="12" customWidth="1"/>
    <col min="750" max="753" width="12.28515625" style="12" customWidth="1"/>
    <col min="754" max="754" width="14" style="12" customWidth="1"/>
    <col min="755" max="755" width="4.5703125" style="12" bestFit="1" customWidth="1"/>
    <col min="756" max="756" width="13.42578125" style="12" bestFit="1" customWidth="1"/>
    <col min="757" max="757" width="9.140625" style="12"/>
    <col min="758" max="758" width="9.28515625" style="12" bestFit="1" customWidth="1"/>
    <col min="759" max="994" width="9.140625" style="12"/>
    <col min="995" max="995" width="9.28515625" style="12" customWidth="1"/>
    <col min="996" max="996" width="44.5703125" style="12" customWidth="1"/>
    <col min="997" max="997" width="29.42578125" style="12" customWidth="1"/>
    <col min="998" max="998" width="6.85546875" style="12" bestFit="1" customWidth="1"/>
    <col min="999" max="999" width="7.28515625" style="12" bestFit="1" customWidth="1"/>
    <col min="1000" max="1000" width="14.7109375" style="12" customWidth="1"/>
    <col min="1001" max="1001" width="10.42578125" style="12" customWidth="1"/>
    <col min="1002" max="1002" width="14.28515625" style="12" customWidth="1"/>
    <col min="1003" max="1003" width="14.140625" style="12" customWidth="1"/>
    <col min="1004" max="1005" width="12" style="12" customWidth="1"/>
    <col min="1006" max="1009" width="12.28515625" style="12" customWidth="1"/>
    <col min="1010" max="1010" width="14" style="12" customWidth="1"/>
    <col min="1011" max="1011" width="4.5703125" style="12" bestFit="1" customWidth="1"/>
    <col min="1012" max="1012" width="13.42578125" style="12" bestFit="1" customWidth="1"/>
    <col min="1013" max="1013" width="9.140625" style="12"/>
    <col min="1014" max="1014" width="9.28515625" style="12" bestFit="1" customWidth="1"/>
    <col min="1015" max="1250" width="9.140625" style="12"/>
    <col min="1251" max="1251" width="9.28515625" style="12" customWidth="1"/>
    <col min="1252" max="1252" width="44.5703125" style="12" customWidth="1"/>
    <col min="1253" max="1253" width="29.42578125" style="12" customWidth="1"/>
    <col min="1254" max="1254" width="6.85546875" style="12" bestFit="1" customWidth="1"/>
    <col min="1255" max="1255" width="7.28515625" style="12" bestFit="1" customWidth="1"/>
    <col min="1256" max="1256" width="14.7109375" style="12" customWidth="1"/>
    <col min="1257" max="1257" width="10.42578125" style="12" customWidth="1"/>
    <col min="1258" max="1258" width="14.28515625" style="12" customWidth="1"/>
    <col min="1259" max="1259" width="14.140625" style="12" customWidth="1"/>
    <col min="1260" max="1261" width="12" style="12" customWidth="1"/>
    <col min="1262" max="1265" width="12.28515625" style="12" customWidth="1"/>
    <col min="1266" max="1266" width="14" style="12" customWidth="1"/>
    <col min="1267" max="1267" width="4.5703125" style="12" bestFit="1" customWidth="1"/>
    <col min="1268" max="1268" width="13.42578125" style="12" bestFit="1" customWidth="1"/>
    <col min="1269" max="1269" width="9.140625" style="12"/>
    <col min="1270" max="1270" width="9.28515625" style="12" bestFit="1" customWidth="1"/>
    <col min="1271" max="1506" width="9.140625" style="12"/>
    <col min="1507" max="1507" width="9.28515625" style="12" customWidth="1"/>
    <col min="1508" max="1508" width="44.5703125" style="12" customWidth="1"/>
    <col min="1509" max="1509" width="29.42578125" style="12" customWidth="1"/>
    <col min="1510" max="1510" width="6.85546875" style="12" bestFit="1" customWidth="1"/>
    <col min="1511" max="1511" width="7.28515625" style="12" bestFit="1" customWidth="1"/>
    <col min="1512" max="1512" width="14.7109375" style="12" customWidth="1"/>
    <col min="1513" max="1513" width="10.42578125" style="12" customWidth="1"/>
    <col min="1514" max="1514" width="14.28515625" style="12" customWidth="1"/>
    <col min="1515" max="1515" width="14.140625" style="12" customWidth="1"/>
    <col min="1516" max="1517" width="12" style="12" customWidth="1"/>
    <col min="1518" max="1521" width="12.28515625" style="12" customWidth="1"/>
    <col min="1522" max="1522" width="14" style="12" customWidth="1"/>
    <col min="1523" max="1523" width="4.5703125" style="12" bestFit="1" customWidth="1"/>
    <col min="1524" max="1524" width="13.42578125" style="12" bestFit="1" customWidth="1"/>
    <col min="1525" max="1525" width="9.140625" style="12"/>
    <col min="1526" max="1526" width="9.28515625" style="12" bestFit="1" customWidth="1"/>
    <col min="1527" max="1762" width="9.140625" style="12"/>
    <col min="1763" max="1763" width="9.28515625" style="12" customWidth="1"/>
    <col min="1764" max="1764" width="44.5703125" style="12" customWidth="1"/>
    <col min="1765" max="1765" width="29.42578125" style="12" customWidth="1"/>
    <col min="1766" max="1766" width="6.85546875" style="12" bestFit="1" customWidth="1"/>
    <col min="1767" max="1767" width="7.28515625" style="12" bestFit="1" customWidth="1"/>
    <col min="1768" max="1768" width="14.7109375" style="12" customWidth="1"/>
    <col min="1769" max="1769" width="10.42578125" style="12" customWidth="1"/>
    <col min="1770" max="1770" width="14.28515625" style="12" customWidth="1"/>
    <col min="1771" max="1771" width="14.140625" style="12" customWidth="1"/>
    <col min="1772" max="1773" width="12" style="12" customWidth="1"/>
    <col min="1774" max="1777" width="12.28515625" style="12" customWidth="1"/>
    <col min="1778" max="1778" width="14" style="12" customWidth="1"/>
    <col min="1779" max="1779" width="4.5703125" style="12" bestFit="1" customWidth="1"/>
    <col min="1780" max="1780" width="13.42578125" style="12" bestFit="1" customWidth="1"/>
    <col min="1781" max="1781" width="9.140625" style="12"/>
    <col min="1782" max="1782" width="9.28515625" style="12" bestFit="1" customWidth="1"/>
    <col min="1783" max="2018" width="9.140625" style="12"/>
    <col min="2019" max="2019" width="9.28515625" style="12" customWidth="1"/>
    <col min="2020" max="2020" width="44.5703125" style="12" customWidth="1"/>
    <col min="2021" max="2021" width="29.42578125" style="12" customWidth="1"/>
    <col min="2022" max="2022" width="6.85546875" style="12" bestFit="1" customWidth="1"/>
    <col min="2023" max="2023" width="7.28515625" style="12" bestFit="1" customWidth="1"/>
    <col min="2024" max="2024" width="14.7109375" style="12" customWidth="1"/>
    <col min="2025" max="2025" width="10.42578125" style="12" customWidth="1"/>
    <col min="2026" max="2026" width="14.28515625" style="12" customWidth="1"/>
    <col min="2027" max="2027" width="14.140625" style="12" customWidth="1"/>
    <col min="2028" max="2029" width="12" style="12" customWidth="1"/>
    <col min="2030" max="2033" width="12.28515625" style="12" customWidth="1"/>
    <col min="2034" max="2034" width="14" style="12" customWidth="1"/>
    <col min="2035" max="2035" width="4.5703125" style="12" bestFit="1" customWidth="1"/>
    <col min="2036" max="2036" width="13.42578125" style="12" bestFit="1" customWidth="1"/>
    <col min="2037" max="2037" width="9.140625" style="12"/>
    <col min="2038" max="2038" width="9.28515625" style="12" bestFit="1" customWidth="1"/>
    <col min="2039" max="2274" width="9.140625" style="12"/>
    <col min="2275" max="2275" width="9.28515625" style="12" customWidth="1"/>
    <col min="2276" max="2276" width="44.5703125" style="12" customWidth="1"/>
    <col min="2277" max="2277" width="29.42578125" style="12" customWidth="1"/>
    <col min="2278" max="2278" width="6.85546875" style="12" bestFit="1" customWidth="1"/>
    <col min="2279" max="2279" width="7.28515625" style="12" bestFit="1" customWidth="1"/>
    <col min="2280" max="2280" width="14.7109375" style="12" customWidth="1"/>
    <col min="2281" max="2281" width="10.42578125" style="12" customWidth="1"/>
    <col min="2282" max="2282" width="14.28515625" style="12" customWidth="1"/>
    <col min="2283" max="2283" width="14.140625" style="12" customWidth="1"/>
    <col min="2284" max="2285" width="12" style="12" customWidth="1"/>
    <col min="2286" max="2289" width="12.28515625" style="12" customWidth="1"/>
    <col min="2290" max="2290" width="14" style="12" customWidth="1"/>
    <col min="2291" max="2291" width="4.5703125" style="12" bestFit="1" customWidth="1"/>
    <col min="2292" max="2292" width="13.42578125" style="12" bestFit="1" customWidth="1"/>
    <col min="2293" max="2293" width="9.140625" style="12"/>
    <col min="2294" max="2294" width="9.28515625" style="12" bestFit="1" customWidth="1"/>
    <col min="2295" max="2530" width="9.140625" style="12"/>
    <col min="2531" max="2531" width="9.28515625" style="12" customWidth="1"/>
    <col min="2532" max="2532" width="44.5703125" style="12" customWidth="1"/>
    <col min="2533" max="2533" width="29.42578125" style="12" customWidth="1"/>
    <col min="2534" max="2534" width="6.85546875" style="12" bestFit="1" customWidth="1"/>
    <col min="2535" max="2535" width="7.28515625" style="12" bestFit="1" customWidth="1"/>
    <col min="2536" max="2536" width="14.7109375" style="12" customWidth="1"/>
    <col min="2537" max="2537" width="10.42578125" style="12" customWidth="1"/>
    <col min="2538" max="2538" width="14.28515625" style="12" customWidth="1"/>
    <col min="2539" max="2539" width="14.140625" style="12" customWidth="1"/>
    <col min="2540" max="2541" width="12" style="12" customWidth="1"/>
    <col min="2542" max="2545" width="12.28515625" style="12" customWidth="1"/>
    <col min="2546" max="2546" width="14" style="12" customWidth="1"/>
    <col min="2547" max="2547" width="4.5703125" style="12" bestFit="1" customWidth="1"/>
    <col min="2548" max="2548" width="13.42578125" style="12" bestFit="1" customWidth="1"/>
    <col min="2549" max="2549" width="9.140625" style="12"/>
    <col min="2550" max="2550" width="9.28515625" style="12" bestFit="1" customWidth="1"/>
    <col min="2551" max="2786" width="9.140625" style="12"/>
    <col min="2787" max="2787" width="9.28515625" style="12" customWidth="1"/>
    <col min="2788" max="2788" width="44.5703125" style="12" customWidth="1"/>
    <col min="2789" max="2789" width="29.42578125" style="12" customWidth="1"/>
    <col min="2790" max="2790" width="6.85546875" style="12" bestFit="1" customWidth="1"/>
    <col min="2791" max="2791" width="7.28515625" style="12" bestFit="1" customWidth="1"/>
    <col min="2792" max="2792" width="14.7109375" style="12" customWidth="1"/>
    <col min="2793" max="2793" width="10.42578125" style="12" customWidth="1"/>
    <col min="2794" max="2794" width="14.28515625" style="12" customWidth="1"/>
    <col min="2795" max="2795" width="14.140625" style="12" customWidth="1"/>
    <col min="2796" max="2797" width="12" style="12" customWidth="1"/>
    <col min="2798" max="2801" width="12.28515625" style="12" customWidth="1"/>
    <col min="2802" max="2802" width="14" style="12" customWidth="1"/>
    <col min="2803" max="2803" width="4.5703125" style="12" bestFit="1" customWidth="1"/>
    <col min="2804" max="2804" width="13.42578125" style="12" bestFit="1" customWidth="1"/>
    <col min="2805" max="2805" width="9.140625" style="12"/>
    <col min="2806" max="2806" width="9.28515625" style="12" bestFit="1" customWidth="1"/>
    <col min="2807" max="3042" width="9.140625" style="12"/>
    <col min="3043" max="3043" width="9.28515625" style="12" customWidth="1"/>
    <col min="3044" max="3044" width="44.5703125" style="12" customWidth="1"/>
    <col min="3045" max="3045" width="29.42578125" style="12" customWidth="1"/>
    <col min="3046" max="3046" width="6.85546875" style="12" bestFit="1" customWidth="1"/>
    <col min="3047" max="3047" width="7.28515625" style="12" bestFit="1" customWidth="1"/>
    <col min="3048" max="3048" width="14.7109375" style="12" customWidth="1"/>
    <col min="3049" max="3049" width="10.42578125" style="12" customWidth="1"/>
    <col min="3050" max="3050" width="14.28515625" style="12" customWidth="1"/>
    <col min="3051" max="3051" width="14.140625" style="12" customWidth="1"/>
    <col min="3052" max="3053" width="12" style="12" customWidth="1"/>
    <col min="3054" max="3057" width="12.28515625" style="12" customWidth="1"/>
    <col min="3058" max="3058" width="14" style="12" customWidth="1"/>
    <col min="3059" max="3059" width="4.5703125" style="12" bestFit="1" customWidth="1"/>
    <col min="3060" max="3060" width="13.42578125" style="12" bestFit="1" customWidth="1"/>
    <col min="3061" max="3061" width="9.140625" style="12"/>
    <col min="3062" max="3062" width="9.28515625" style="12" bestFit="1" customWidth="1"/>
    <col min="3063" max="3298" width="9.140625" style="12"/>
    <col min="3299" max="3299" width="9.28515625" style="12" customWidth="1"/>
    <col min="3300" max="3300" width="44.5703125" style="12" customWidth="1"/>
    <col min="3301" max="3301" width="29.42578125" style="12" customWidth="1"/>
    <col min="3302" max="3302" width="6.85546875" style="12" bestFit="1" customWidth="1"/>
    <col min="3303" max="3303" width="7.28515625" style="12" bestFit="1" customWidth="1"/>
    <col min="3304" max="3304" width="14.7109375" style="12" customWidth="1"/>
    <col min="3305" max="3305" width="10.42578125" style="12" customWidth="1"/>
    <col min="3306" max="3306" width="14.28515625" style="12" customWidth="1"/>
    <col min="3307" max="3307" width="14.140625" style="12" customWidth="1"/>
    <col min="3308" max="3309" width="12" style="12" customWidth="1"/>
    <col min="3310" max="3313" width="12.28515625" style="12" customWidth="1"/>
    <col min="3314" max="3314" width="14" style="12" customWidth="1"/>
    <col min="3315" max="3315" width="4.5703125" style="12" bestFit="1" customWidth="1"/>
    <col min="3316" max="3316" width="13.42578125" style="12" bestFit="1" customWidth="1"/>
    <col min="3317" max="3317" width="9.140625" style="12"/>
    <col min="3318" max="3318" width="9.28515625" style="12" bestFit="1" customWidth="1"/>
    <col min="3319" max="3554" width="9.140625" style="12"/>
    <col min="3555" max="3555" width="9.28515625" style="12" customWidth="1"/>
    <col min="3556" max="3556" width="44.5703125" style="12" customWidth="1"/>
    <col min="3557" max="3557" width="29.42578125" style="12" customWidth="1"/>
    <col min="3558" max="3558" width="6.85546875" style="12" bestFit="1" customWidth="1"/>
    <col min="3559" max="3559" width="7.28515625" style="12" bestFit="1" customWidth="1"/>
    <col min="3560" max="3560" width="14.7109375" style="12" customWidth="1"/>
    <col min="3561" max="3561" width="10.42578125" style="12" customWidth="1"/>
    <col min="3562" max="3562" width="14.28515625" style="12" customWidth="1"/>
    <col min="3563" max="3563" width="14.140625" style="12" customWidth="1"/>
    <col min="3564" max="3565" width="12" style="12" customWidth="1"/>
    <col min="3566" max="3569" width="12.28515625" style="12" customWidth="1"/>
    <col min="3570" max="3570" width="14" style="12" customWidth="1"/>
    <col min="3571" max="3571" width="4.5703125" style="12" bestFit="1" customWidth="1"/>
    <col min="3572" max="3572" width="13.42578125" style="12" bestFit="1" customWidth="1"/>
    <col min="3573" max="3573" width="9.140625" style="12"/>
    <col min="3574" max="3574" width="9.28515625" style="12" bestFit="1" customWidth="1"/>
    <col min="3575" max="3810" width="9.140625" style="12"/>
    <col min="3811" max="3811" width="9.28515625" style="12" customWidth="1"/>
    <col min="3812" max="3812" width="44.5703125" style="12" customWidth="1"/>
    <col min="3813" max="3813" width="29.42578125" style="12" customWidth="1"/>
    <col min="3814" max="3814" width="6.85546875" style="12" bestFit="1" customWidth="1"/>
    <col min="3815" max="3815" width="7.28515625" style="12" bestFit="1" customWidth="1"/>
    <col min="3816" max="3816" width="14.7109375" style="12" customWidth="1"/>
    <col min="3817" max="3817" width="10.42578125" style="12" customWidth="1"/>
    <col min="3818" max="3818" width="14.28515625" style="12" customWidth="1"/>
    <col min="3819" max="3819" width="14.140625" style="12" customWidth="1"/>
    <col min="3820" max="3821" width="12" style="12" customWidth="1"/>
    <col min="3822" max="3825" width="12.28515625" style="12" customWidth="1"/>
    <col min="3826" max="3826" width="14" style="12" customWidth="1"/>
    <col min="3827" max="3827" width="4.5703125" style="12" bestFit="1" customWidth="1"/>
    <col min="3828" max="3828" width="13.42578125" style="12" bestFit="1" customWidth="1"/>
    <col min="3829" max="3829" width="9.140625" style="12"/>
    <col min="3830" max="3830" width="9.28515625" style="12" bestFit="1" customWidth="1"/>
    <col min="3831" max="4066" width="9.140625" style="12"/>
    <col min="4067" max="4067" width="9.28515625" style="12" customWidth="1"/>
    <col min="4068" max="4068" width="44.5703125" style="12" customWidth="1"/>
    <col min="4069" max="4069" width="29.42578125" style="12" customWidth="1"/>
    <col min="4070" max="4070" width="6.85546875" style="12" bestFit="1" customWidth="1"/>
    <col min="4071" max="4071" width="7.28515625" style="12" bestFit="1" customWidth="1"/>
    <col min="4072" max="4072" width="14.7109375" style="12" customWidth="1"/>
    <col min="4073" max="4073" width="10.42578125" style="12" customWidth="1"/>
    <col min="4074" max="4074" width="14.28515625" style="12" customWidth="1"/>
    <col min="4075" max="4075" width="14.140625" style="12" customWidth="1"/>
    <col min="4076" max="4077" width="12" style="12" customWidth="1"/>
    <col min="4078" max="4081" width="12.28515625" style="12" customWidth="1"/>
    <col min="4082" max="4082" width="14" style="12" customWidth="1"/>
    <col min="4083" max="4083" width="4.5703125" style="12" bestFit="1" customWidth="1"/>
    <col min="4084" max="4084" width="13.42578125" style="12" bestFit="1" customWidth="1"/>
    <col min="4085" max="4085" width="9.140625" style="12"/>
    <col min="4086" max="4086" width="9.28515625" style="12" bestFit="1" customWidth="1"/>
    <col min="4087" max="4322" width="9.140625" style="12"/>
    <col min="4323" max="4323" width="9.28515625" style="12" customWidth="1"/>
    <col min="4324" max="4324" width="44.5703125" style="12" customWidth="1"/>
    <col min="4325" max="4325" width="29.42578125" style="12" customWidth="1"/>
    <col min="4326" max="4326" width="6.85546875" style="12" bestFit="1" customWidth="1"/>
    <col min="4327" max="4327" width="7.28515625" style="12" bestFit="1" customWidth="1"/>
    <col min="4328" max="4328" width="14.7109375" style="12" customWidth="1"/>
    <col min="4329" max="4329" width="10.42578125" style="12" customWidth="1"/>
    <col min="4330" max="4330" width="14.28515625" style="12" customWidth="1"/>
    <col min="4331" max="4331" width="14.140625" style="12" customWidth="1"/>
    <col min="4332" max="4333" width="12" style="12" customWidth="1"/>
    <col min="4334" max="4337" width="12.28515625" style="12" customWidth="1"/>
    <col min="4338" max="4338" width="14" style="12" customWidth="1"/>
    <col min="4339" max="4339" width="4.5703125" style="12" bestFit="1" customWidth="1"/>
    <col min="4340" max="4340" width="13.42578125" style="12" bestFit="1" customWidth="1"/>
    <col min="4341" max="4341" width="9.140625" style="12"/>
    <col min="4342" max="4342" width="9.28515625" style="12" bestFit="1" customWidth="1"/>
    <col min="4343" max="4578" width="9.140625" style="12"/>
    <col min="4579" max="4579" width="9.28515625" style="12" customWidth="1"/>
    <col min="4580" max="4580" width="44.5703125" style="12" customWidth="1"/>
    <col min="4581" max="4581" width="29.42578125" style="12" customWidth="1"/>
    <col min="4582" max="4582" width="6.85546875" style="12" bestFit="1" customWidth="1"/>
    <col min="4583" max="4583" width="7.28515625" style="12" bestFit="1" customWidth="1"/>
    <col min="4584" max="4584" width="14.7109375" style="12" customWidth="1"/>
    <col min="4585" max="4585" width="10.42578125" style="12" customWidth="1"/>
    <col min="4586" max="4586" width="14.28515625" style="12" customWidth="1"/>
    <col min="4587" max="4587" width="14.140625" style="12" customWidth="1"/>
    <col min="4588" max="4589" width="12" style="12" customWidth="1"/>
    <col min="4590" max="4593" width="12.28515625" style="12" customWidth="1"/>
    <col min="4594" max="4594" width="14" style="12" customWidth="1"/>
    <col min="4595" max="4595" width="4.5703125" style="12" bestFit="1" customWidth="1"/>
    <col min="4596" max="4596" width="13.42578125" style="12" bestFit="1" customWidth="1"/>
    <col min="4597" max="4597" width="9.140625" style="12"/>
    <col min="4598" max="4598" width="9.28515625" style="12" bestFit="1" customWidth="1"/>
    <col min="4599" max="4834" width="9.140625" style="12"/>
    <col min="4835" max="4835" width="9.28515625" style="12" customWidth="1"/>
    <col min="4836" max="4836" width="44.5703125" style="12" customWidth="1"/>
    <col min="4837" max="4837" width="29.42578125" style="12" customWidth="1"/>
    <col min="4838" max="4838" width="6.85546875" style="12" bestFit="1" customWidth="1"/>
    <col min="4839" max="4839" width="7.28515625" style="12" bestFit="1" customWidth="1"/>
    <col min="4840" max="4840" width="14.7109375" style="12" customWidth="1"/>
    <col min="4841" max="4841" width="10.42578125" style="12" customWidth="1"/>
    <col min="4842" max="4842" width="14.28515625" style="12" customWidth="1"/>
    <col min="4843" max="4843" width="14.140625" style="12" customWidth="1"/>
    <col min="4844" max="4845" width="12" style="12" customWidth="1"/>
    <col min="4846" max="4849" width="12.28515625" style="12" customWidth="1"/>
    <col min="4850" max="4850" width="14" style="12" customWidth="1"/>
    <col min="4851" max="4851" width="4.5703125" style="12" bestFit="1" customWidth="1"/>
    <col min="4852" max="4852" width="13.42578125" style="12" bestFit="1" customWidth="1"/>
    <col min="4853" max="4853" width="9.140625" style="12"/>
    <col min="4854" max="4854" width="9.28515625" style="12" bestFit="1" customWidth="1"/>
    <col min="4855" max="5090" width="9.140625" style="12"/>
    <col min="5091" max="5091" width="9.28515625" style="12" customWidth="1"/>
    <col min="5092" max="5092" width="44.5703125" style="12" customWidth="1"/>
    <col min="5093" max="5093" width="29.42578125" style="12" customWidth="1"/>
    <col min="5094" max="5094" width="6.85546875" style="12" bestFit="1" customWidth="1"/>
    <col min="5095" max="5095" width="7.28515625" style="12" bestFit="1" customWidth="1"/>
    <col min="5096" max="5096" width="14.7109375" style="12" customWidth="1"/>
    <col min="5097" max="5097" width="10.42578125" style="12" customWidth="1"/>
    <col min="5098" max="5098" width="14.28515625" style="12" customWidth="1"/>
    <col min="5099" max="5099" width="14.140625" style="12" customWidth="1"/>
    <col min="5100" max="5101" width="12" style="12" customWidth="1"/>
    <col min="5102" max="5105" width="12.28515625" style="12" customWidth="1"/>
    <col min="5106" max="5106" width="14" style="12" customWidth="1"/>
    <col min="5107" max="5107" width="4.5703125" style="12" bestFit="1" customWidth="1"/>
    <col min="5108" max="5108" width="13.42578125" style="12" bestFit="1" customWidth="1"/>
    <col min="5109" max="5109" width="9.140625" style="12"/>
    <col min="5110" max="5110" width="9.28515625" style="12" bestFit="1" customWidth="1"/>
    <col min="5111" max="5346" width="9.140625" style="12"/>
    <col min="5347" max="5347" width="9.28515625" style="12" customWidth="1"/>
    <col min="5348" max="5348" width="44.5703125" style="12" customWidth="1"/>
    <col min="5349" max="5349" width="29.42578125" style="12" customWidth="1"/>
    <col min="5350" max="5350" width="6.85546875" style="12" bestFit="1" customWidth="1"/>
    <col min="5351" max="5351" width="7.28515625" style="12" bestFit="1" customWidth="1"/>
    <col min="5352" max="5352" width="14.7109375" style="12" customWidth="1"/>
    <col min="5353" max="5353" width="10.42578125" style="12" customWidth="1"/>
    <col min="5354" max="5354" width="14.28515625" style="12" customWidth="1"/>
    <col min="5355" max="5355" width="14.140625" style="12" customWidth="1"/>
    <col min="5356" max="5357" width="12" style="12" customWidth="1"/>
    <col min="5358" max="5361" width="12.28515625" style="12" customWidth="1"/>
    <col min="5362" max="5362" width="14" style="12" customWidth="1"/>
    <col min="5363" max="5363" width="4.5703125" style="12" bestFit="1" customWidth="1"/>
    <col min="5364" max="5364" width="13.42578125" style="12" bestFit="1" customWidth="1"/>
    <col min="5365" max="5365" width="9.140625" style="12"/>
    <col min="5366" max="5366" width="9.28515625" style="12" bestFit="1" customWidth="1"/>
    <col min="5367" max="5602" width="9.140625" style="12"/>
    <col min="5603" max="5603" width="9.28515625" style="12" customWidth="1"/>
    <col min="5604" max="5604" width="44.5703125" style="12" customWidth="1"/>
    <col min="5605" max="5605" width="29.42578125" style="12" customWidth="1"/>
    <col min="5606" max="5606" width="6.85546875" style="12" bestFit="1" customWidth="1"/>
    <col min="5607" max="5607" width="7.28515625" style="12" bestFit="1" customWidth="1"/>
    <col min="5608" max="5608" width="14.7109375" style="12" customWidth="1"/>
    <col min="5609" max="5609" width="10.42578125" style="12" customWidth="1"/>
    <col min="5610" max="5610" width="14.28515625" style="12" customWidth="1"/>
    <col min="5611" max="5611" width="14.140625" style="12" customWidth="1"/>
    <col min="5612" max="5613" width="12" style="12" customWidth="1"/>
    <col min="5614" max="5617" width="12.28515625" style="12" customWidth="1"/>
    <col min="5618" max="5618" width="14" style="12" customWidth="1"/>
    <col min="5619" max="5619" width="4.5703125" style="12" bestFit="1" customWidth="1"/>
    <col min="5620" max="5620" width="13.42578125" style="12" bestFit="1" customWidth="1"/>
    <col min="5621" max="5621" width="9.140625" style="12"/>
    <col min="5622" max="5622" width="9.28515625" style="12" bestFit="1" customWidth="1"/>
    <col min="5623" max="5858" width="9.140625" style="12"/>
    <col min="5859" max="5859" width="9.28515625" style="12" customWidth="1"/>
    <col min="5860" max="5860" width="44.5703125" style="12" customWidth="1"/>
    <col min="5861" max="5861" width="29.42578125" style="12" customWidth="1"/>
    <col min="5862" max="5862" width="6.85546875" style="12" bestFit="1" customWidth="1"/>
    <col min="5863" max="5863" width="7.28515625" style="12" bestFit="1" customWidth="1"/>
    <col min="5864" max="5864" width="14.7109375" style="12" customWidth="1"/>
    <col min="5865" max="5865" width="10.42578125" style="12" customWidth="1"/>
    <col min="5866" max="5866" width="14.28515625" style="12" customWidth="1"/>
    <col min="5867" max="5867" width="14.140625" style="12" customWidth="1"/>
    <col min="5868" max="5869" width="12" style="12" customWidth="1"/>
    <col min="5870" max="5873" width="12.28515625" style="12" customWidth="1"/>
    <col min="5874" max="5874" width="14" style="12" customWidth="1"/>
    <col min="5875" max="5875" width="4.5703125" style="12" bestFit="1" customWidth="1"/>
    <col min="5876" max="5876" width="13.42578125" style="12" bestFit="1" customWidth="1"/>
    <col min="5877" max="5877" width="9.140625" style="12"/>
    <col min="5878" max="5878" width="9.28515625" style="12" bestFit="1" customWidth="1"/>
    <col min="5879" max="6114" width="9.140625" style="12"/>
    <col min="6115" max="6115" width="9.28515625" style="12" customWidth="1"/>
    <col min="6116" max="6116" width="44.5703125" style="12" customWidth="1"/>
    <col min="6117" max="6117" width="29.42578125" style="12" customWidth="1"/>
    <col min="6118" max="6118" width="6.85546875" style="12" bestFit="1" customWidth="1"/>
    <col min="6119" max="6119" width="7.28515625" style="12" bestFit="1" customWidth="1"/>
    <col min="6120" max="6120" width="14.7109375" style="12" customWidth="1"/>
    <col min="6121" max="6121" width="10.42578125" style="12" customWidth="1"/>
    <col min="6122" max="6122" width="14.28515625" style="12" customWidth="1"/>
    <col min="6123" max="6123" width="14.140625" style="12" customWidth="1"/>
    <col min="6124" max="6125" width="12" style="12" customWidth="1"/>
    <col min="6126" max="6129" width="12.28515625" style="12" customWidth="1"/>
    <col min="6130" max="6130" width="14" style="12" customWidth="1"/>
    <col min="6131" max="6131" width="4.5703125" style="12" bestFit="1" customWidth="1"/>
    <col min="6132" max="6132" width="13.42578125" style="12" bestFit="1" customWidth="1"/>
    <col min="6133" max="6133" width="9.140625" style="12"/>
    <col min="6134" max="6134" width="9.28515625" style="12" bestFit="1" customWidth="1"/>
    <col min="6135" max="6370" width="9.140625" style="12"/>
    <col min="6371" max="6371" width="9.28515625" style="12" customWidth="1"/>
    <col min="6372" max="6372" width="44.5703125" style="12" customWidth="1"/>
    <col min="6373" max="6373" width="29.42578125" style="12" customWidth="1"/>
    <col min="6374" max="6374" width="6.85546875" style="12" bestFit="1" customWidth="1"/>
    <col min="6375" max="6375" width="7.28515625" style="12" bestFit="1" customWidth="1"/>
    <col min="6376" max="6376" width="14.7109375" style="12" customWidth="1"/>
    <col min="6377" max="6377" width="10.42578125" style="12" customWidth="1"/>
    <col min="6378" max="6378" width="14.28515625" style="12" customWidth="1"/>
    <col min="6379" max="6379" width="14.140625" style="12" customWidth="1"/>
    <col min="6380" max="6381" width="12" style="12" customWidth="1"/>
    <col min="6382" max="6385" width="12.28515625" style="12" customWidth="1"/>
    <col min="6386" max="6386" width="14" style="12" customWidth="1"/>
    <col min="6387" max="6387" width="4.5703125" style="12" bestFit="1" customWidth="1"/>
    <col min="6388" max="6388" width="13.42578125" style="12" bestFit="1" customWidth="1"/>
    <col min="6389" max="6389" width="9.140625" style="12"/>
    <col min="6390" max="6390" width="9.28515625" style="12" bestFit="1" customWidth="1"/>
    <col min="6391" max="6626" width="9.140625" style="12"/>
    <col min="6627" max="6627" width="9.28515625" style="12" customWidth="1"/>
    <col min="6628" max="6628" width="44.5703125" style="12" customWidth="1"/>
    <col min="6629" max="6629" width="29.42578125" style="12" customWidth="1"/>
    <col min="6630" max="6630" width="6.85546875" style="12" bestFit="1" customWidth="1"/>
    <col min="6631" max="6631" width="7.28515625" style="12" bestFit="1" customWidth="1"/>
    <col min="6632" max="6632" width="14.7109375" style="12" customWidth="1"/>
    <col min="6633" max="6633" width="10.42578125" style="12" customWidth="1"/>
    <col min="6634" max="6634" width="14.28515625" style="12" customWidth="1"/>
    <col min="6635" max="6635" width="14.140625" style="12" customWidth="1"/>
    <col min="6636" max="6637" width="12" style="12" customWidth="1"/>
    <col min="6638" max="6641" width="12.28515625" style="12" customWidth="1"/>
    <col min="6642" max="6642" width="14" style="12" customWidth="1"/>
    <col min="6643" max="6643" width="4.5703125" style="12" bestFit="1" customWidth="1"/>
    <col min="6644" max="6644" width="13.42578125" style="12" bestFit="1" customWidth="1"/>
    <col min="6645" max="6645" width="9.140625" style="12"/>
    <col min="6646" max="6646" width="9.28515625" style="12" bestFit="1" customWidth="1"/>
    <col min="6647" max="6882" width="9.140625" style="12"/>
    <col min="6883" max="6883" width="9.28515625" style="12" customWidth="1"/>
    <col min="6884" max="6884" width="44.5703125" style="12" customWidth="1"/>
    <col min="6885" max="6885" width="29.42578125" style="12" customWidth="1"/>
    <col min="6886" max="6886" width="6.85546875" style="12" bestFit="1" customWidth="1"/>
    <col min="6887" max="6887" width="7.28515625" style="12" bestFit="1" customWidth="1"/>
    <col min="6888" max="6888" width="14.7109375" style="12" customWidth="1"/>
    <col min="6889" max="6889" width="10.42578125" style="12" customWidth="1"/>
    <col min="6890" max="6890" width="14.28515625" style="12" customWidth="1"/>
    <col min="6891" max="6891" width="14.140625" style="12" customWidth="1"/>
    <col min="6892" max="6893" width="12" style="12" customWidth="1"/>
    <col min="6894" max="6897" width="12.28515625" style="12" customWidth="1"/>
    <col min="6898" max="6898" width="14" style="12" customWidth="1"/>
    <col min="6899" max="6899" width="4.5703125" style="12" bestFit="1" customWidth="1"/>
    <col min="6900" max="6900" width="13.42578125" style="12" bestFit="1" customWidth="1"/>
    <col min="6901" max="6901" width="9.140625" style="12"/>
    <col min="6902" max="6902" width="9.28515625" style="12" bestFit="1" customWidth="1"/>
    <col min="6903" max="7138" width="9.140625" style="12"/>
    <col min="7139" max="7139" width="9.28515625" style="12" customWidth="1"/>
    <col min="7140" max="7140" width="44.5703125" style="12" customWidth="1"/>
    <col min="7141" max="7141" width="29.42578125" style="12" customWidth="1"/>
    <col min="7142" max="7142" width="6.85546875" style="12" bestFit="1" customWidth="1"/>
    <col min="7143" max="7143" width="7.28515625" style="12" bestFit="1" customWidth="1"/>
    <col min="7144" max="7144" width="14.7109375" style="12" customWidth="1"/>
    <col min="7145" max="7145" width="10.42578125" style="12" customWidth="1"/>
    <col min="7146" max="7146" width="14.28515625" style="12" customWidth="1"/>
    <col min="7147" max="7147" width="14.140625" style="12" customWidth="1"/>
    <col min="7148" max="7149" width="12" style="12" customWidth="1"/>
    <col min="7150" max="7153" width="12.28515625" style="12" customWidth="1"/>
    <col min="7154" max="7154" width="14" style="12" customWidth="1"/>
    <col min="7155" max="7155" width="4.5703125" style="12" bestFit="1" customWidth="1"/>
    <col min="7156" max="7156" width="13.42578125" style="12" bestFit="1" customWidth="1"/>
    <col min="7157" max="7157" width="9.140625" style="12"/>
    <col min="7158" max="7158" width="9.28515625" style="12" bestFit="1" customWidth="1"/>
    <col min="7159" max="7394" width="9.140625" style="12"/>
    <col min="7395" max="7395" width="9.28515625" style="12" customWidth="1"/>
    <col min="7396" max="7396" width="44.5703125" style="12" customWidth="1"/>
    <col min="7397" max="7397" width="29.42578125" style="12" customWidth="1"/>
    <col min="7398" max="7398" width="6.85546875" style="12" bestFit="1" customWidth="1"/>
    <col min="7399" max="7399" width="7.28515625" style="12" bestFit="1" customWidth="1"/>
    <col min="7400" max="7400" width="14.7109375" style="12" customWidth="1"/>
    <col min="7401" max="7401" width="10.42578125" style="12" customWidth="1"/>
    <col min="7402" max="7402" width="14.28515625" style="12" customWidth="1"/>
    <col min="7403" max="7403" width="14.140625" style="12" customWidth="1"/>
    <col min="7404" max="7405" width="12" style="12" customWidth="1"/>
    <col min="7406" max="7409" width="12.28515625" style="12" customWidth="1"/>
    <col min="7410" max="7410" width="14" style="12" customWidth="1"/>
    <col min="7411" max="7411" width="4.5703125" style="12" bestFit="1" customWidth="1"/>
    <col min="7412" max="7412" width="13.42578125" style="12" bestFit="1" customWidth="1"/>
    <col min="7413" max="7413" width="9.140625" style="12"/>
    <col min="7414" max="7414" width="9.28515625" style="12" bestFit="1" customWidth="1"/>
    <col min="7415" max="7650" width="9.140625" style="12"/>
    <col min="7651" max="7651" width="9.28515625" style="12" customWidth="1"/>
    <col min="7652" max="7652" width="44.5703125" style="12" customWidth="1"/>
    <col min="7653" max="7653" width="29.42578125" style="12" customWidth="1"/>
    <col min="7654" max="7654" width="6.85546875" style="12" bestFit="1" customWidth="1"/>
    <col min="7655" max="7655" width="7.28515625" style="12" bestFit="1" customWidth="1"/>
    <col min="7656" max="7656" width="14.7109375" style="12" customWidth="1"/>
    <col min="7657" max="7657" width="10.42578125" style="12" customWidth="1"/>
    <col min="7658" max="7658" width="14.28515625" style="12" customWidth="1"/>
    <col min="7659" max="7659" width="14.140625" style="12" customWidth="1"/>
    <col min="7660" max="7661" width="12" style="12" customWidth="1"/>
    <col min="7662" max="7665" width="12.28515625" style="12" customWidth="1"/>
    <col min="7666" max="7666" width="14" style="12" customWidth="1"/>
    <col min="7667" max="7667" width="4.5703125" style="12" bestFit="1" customWidth="1"/>
    <col min="7668" max="7668" width="13.42578125" style="12" bestFit="1" customWidth="1"/>
    <col min="7669" max="7669" width="9.140625" style="12"/>
    <col min="7670" max="7670" width="9.28515625" style="12" bestFit="1" customWidth="1"/>
    <col min="7671" max="7906" width="9.140625" style="12"/>
    <col min="7907" max="7907" width="9.28515625" style="12" customWidth="1"/>
    <col min="7908" max="7908" width="44.5703125" style="12" customWidth="1"/>
    <col min="7909" max="7909" width="29.42578125" style="12" customWidth="1"/>
    <col min="7910" max="7910" width="6.85546875" style="12" bestFit="1" customWidth="1"/>
    <col min="7911" max="7911" width="7.28515625" style="12" bestFit="1" customWidth="1"/>
    <col min="7912" max="7912" width="14.7109375" style="12" customWidth="1"/>
    <col min="7913" max="7913" width="10.42578125" style="12" customWidth="1"/>
    <col min="7914" max="7914" width="14.28515625" style="12" customWidth="1"/>
    <col min="7915" max="7915" width="14.140625" style="12" customWidth="1"/>
    <col min="7916" max="7917" width="12" style="12" customWidth="1"/>
    <col min="7918" max="7921" width="12.28515625" style="12" customWidth="1"/>
    <col min="7922" max="7922" width="14" style="12" customWidth="1"/>
    <col min="7923" max="7923" width="4.5703125" style="12" bestFit="1" customWidth="1"/>
    <col min="7924" max="7924" width="13.42578125" style="12" bestFit="1" customWidth="1"/>
    <col min="7925" max="7925" width="9.140625" style="12"/>
    <col min="7926" max="7926" width="9.28515625" style="12" bestFit="1" customWidth="1"/>
    <col min="7927" max="8162" width="9.140625" style="12"/>
    <col min="8163" max="8163" width="9.28515625" style="12" customWidth="1"/>
    <col min="8164" max="8164" width="44.5703125" style="12" customWidth="1"/>
    <col min="8165" max="8165" width="29.42578125" style="12" customWidth="1"/>
    <col min="8166" max="8166" width="6.85546875" style="12" bestFit="1" customWidth="1"/>
    <col min="8167" max="8167" width="7.28515625" style="12" bestFit="1" customWidth="1"/>
    <col min="8168" max="8168" width="14.7109375" style="12" customWidth="1"/>
    <col min="8169" max="8169" width="10.42578125" style="12" customWidth="1"/>
    <col min="8170" max="8170" width="14.28515625" style="12" customWidth="1"/>
    <col min="8171" max="8171" width="14.140625" style="12" customWidth="1"/>
    <col min="8172" max="8173" width="12" style="12" customWidth="1"/>
    <col min="8174" max="8177" width="12.28515625" style="12" customWidth="1"/>
    <col min="8178" max="8178" width="14" style="12" customWidth="1"/>
    <col min="8179" max="8179" width="4.5703125" style="12" bestFit="1" customWidth="1"/>
    <col min="8180" max="8180" width="13.42578125" style="12" bestFit="1" customWidth="1"/>
    <col min="8181" max="8181" width="9.140625" style="12"/>
    <col min="8182" max="8182" width="9.28515625" style="12" bestFit="1" customWidth="1"/>
    <col min="8183" max="8418" width="9.140625" style="12"/>
    <col min="8419" max="8419" width="9.28515625" style="12" customWidth="1"/>
    <col min="8420" max="8420" width="44.5703125" style="12" customWidth="1"/>
    <col min="8421" max="8421" width="29.42578125" style="12" customWidth="1"/>
    <col min="8422" max="8422" width="6.85546875" style="12" bestFit="1" customWidth="1"/>
    <col min="8423" max="8423" width="7.28515625" style="12" bestFit="1" customWidth="1"/>
    <col min="8424" max="8424" width="14.7109375" style="12" customWidth="1"/>
    <col min="8425" max="8425" width="10.42578125" style="12" customWidth="1"/>
    <col min="8426" max="8426" width="14.28515625" style="12" customWidth="1"/>
    <col min="8427" max="8427" width="14.140625" style="12" customWidth="1"/>
    <col min="8428" max="8429" width="12" style="12" customWidth="1"/>
    <col min="8430" max="8433" width="12.28515625" style="12" customWidth="1"/>
    <col min="8434" max="8434" width="14" style="12" customWidth="1"/>
    <col min="8435" max="8435" width="4.5703125" style="12" bestFit="1" customWidth="1"/>
    <col min="8436" max="8436" width="13.42578125" style="12" bestFit="1" customWidth="1"/>
    <col min="8437" max="8437" width="9.140625" style="12"/>
    <col min="8438" max="8438" width="9.28515625" style="12" bestFit="1" customWidth="1"/>
    <col min="8439" max="8674" width="9.140625" style="12"/>
    <col min="8675" max="8675" width="9.28515625" style="12" customWidth="1"/>
    <col min="8676" max="8676" width="44.5703125" style="12" customWidth="1"/>
    <col min="8677" max="8677" width="29.42578125" style="12" customWidth="1"/>
    <col min="8678" max="8678" width="6.85546875" style="12" bestFit="1" customWidth="1"/>
    <col min="8679" max="8679" width="7.28515625" style="12" bestFit="1" customWidth="1"/>
    <col min="8680" max="8680" width="14.7109375" style="12" customWidth="1"/>
    <col min="8681" max="8681" width="10.42578125" style="12" customWidth="1"/>
    <col min="8682" max="8682" width="14.28515625" style="12" customWidth="1"/>
    <col min="8683" max="8683" width="14.140625" style="12" customWidth="1"/>
    <col min="8684" max="8685" width="12" style="12" customWidth="1"/>
    <col min="8686" max="8689" width="12.28515625" style="12" customWidth="1"/>
    <col min="8690" max="8690" width="14" style="12" customWidth="1"/>
    <col min="8691" max="8691" width="4.5703125" style="12" bestFit="1" customWidth="1"/>
    <col min="8692" max="8692" width="13.42578125" style="12" bestFit="1" customWidth="1"/>
    <col min="8693" max="8693" width="9.140625" style="12"/>
    <col min="8694" max="8694" width="9.28515625" style="12" bestFit="1" customWidth="1"/>
    <col min="8695" max="8930" width="9.140625" style="12"/>
    <col min="8931" max="8931" width="9.28515625" style="12" customWidth="1"/>
    <col min="8932" max="8932" width="44.5703125" style="12" customWidth="1"/>
    <col min="8933" max="8933" width="29.42578125" style="12" customWidth="1"/>
    <col min="8934" max="8934" width="6.85546875" style="12" bestFit="1" customWidth="1"/>
    <col min="8935" max="8935" width="7.28515625" style="12" bestFit="1" customWidth="1"/>
    <col min="8936" max="8936" width="14.7109375" style="12" customWidth="1"/>
    <col min="8937" max="8937" width="10.42578125" style="12" customWidth="1"/>
    <col min="8938" max="8938" width="14.28515625" style="12" customWidth="1"/>
    <col min="8939" max="8939" width="14.140625" style="12" customWidth="1"/>
    <col min="8940" max="8941" width="12" style="12" customWidth="1"/>
    <col min="8942" max="8945" width="12.28515625" style="12" customWidth="1"/>
    <col min="8946" max="8946" width="14" style="12" customWidth="1"/>
    <col min="8947" max="8947" width="4.5703125" style="12" bestFit="1" customWidth="1"/>
    <col min="8948" max="8948" width="13.42578125" style="12" bestFit="1" customWidth="1"/>
    <col min="8949" max="8949" width="9.140625" style="12"/>
    <col min="8950" max="8950" width="9.28515625" style="12" bestFit="1" customWidth="1"/>
    <col min="8951" max="9186" width="9.140625" style="12"/>
    <col min="9187" max="9187" width="9.28515625" style="12" customWidth="1"/>
    <col min="9188" max="9188" width="44.5703125" style="12" customWidth="1"/>
    <col min="9189" max="9189" width="29.42578125" style="12" customWidth="1"/>
    <col min="9190" max="9190" width="6.85546875" style="12" bestFit="1" customWidth="1"/>
    <col min="9191" max="9191" width="7.28515625" style="12" bestFit="1" customWidth="1"/>
    <col min="9192" max="9192" width="14.7109375" style="12" customWidth="1"/>
    <col min="9193" max="9193" width="10.42578125" style="12" customWidth="1"/>
    <col min="9194" max="9194" width="14.28515625" style="12" customWidth="1"/>
    <col min="9195" max="9195" width="14.140625" style="12" customWidth="1"/>
    <col min="9196" max="9197" width="12" style="12" customWidth="1"/>
    <col min="9198" max="9201" width="12.28515625" style="12" customWidth="1"/>
    <col min="9202" max="9202" width="14" style="12" customWidth="1"/>
    <col min="9203" max="9203" width="4.5703125" style="12" bestFit="1" customWidth="1"/>
    <col min="9204" max="9204" width="13.42578125" style="12" bestFit="1" customWidth="1"/>
    <col min="9205" max="9205" width="9.140625" style="12"/>
    <col min="9206" max="9206" width="9.28515625" style="12" bestFit="1" customWidth="1"/>
    <col min="9207" max="9442" width="9.140625" style="12"/>
    <col min="9443" max="9443" width="9.28515625" style="12" customWidth="1"/>
    <col min="9444" max="9444" width="44.5703125" style="12" customWidth="1"/>
    <col min="9445" max="9445" width="29.42578125" style="12" customWidth="1"/>
    <col min="9446" max="9446" width="6.85546875" style="12" bestFit="1" customWidth="1"/>
    <col min="9447" max="9447" width="7.28515625" style="12" bestFit="1" customWidth="1"/>
    <col min="9448" max="9448" width="14.7109375" style="12" customWidth="1"/>
    <col min="9449" max="9449" width="10.42578125" style="12" customWidth="1"/>
    <col min="9450" max="9450" width="14.28515625" style="12" customWidth="1"/>
    <col min="9451" max="9451" width="14.140625" style="12" customWidth="1"/>
    <col min="9452" max="9453" width="12" style="12" customWidth="1"/>
    <col min="9454" max="9457" width="12.28515625" style="12" customWidth="1"/>
    <col min="9458" max="9458" width="14" style="12" customWidth="1"/>
    <col min="9459" max="9459" width="4.5703125" style="12" bestFit="1" customWidth="1"/>
    <col min="9460" max="9460" width="13.42578125" style="12" bestFit="1" customWidth="1"/>
    <col min="9461" max="9461" width="9.140625" style="12"/>
    <col min="9462" max="9462" width="9.28515625" style="12" bestFit="1" customWidth="1"/>
    <col min="9463" max="9698" width="9.140625" style="12"/>
    <col min="9699" max="9699" width="9.28515625" style="12" customWidth="1"/>
    <col min="9700" max="9700" width="44.5703125" style="12" customWidth="1"/>
    <col min="9701" max="9701" width="29.42578125" style="12" customWidth="1"/>
    <col min="9702" max="9702" width="6.85546875" style="12" bestFit="1" customWidth="1"/>
    <col min="9703" max="9703" width="7.28515625" style="12" bestFit="1" customWidth="1"/>
    <col min="9704" max="9704" width="14.7109375" style="12" customWidth="1"/>
    <col min="9705" max="9705" width="10.42578125" style="12" customWidth="1"/>
    <col min="9706" max="9706" width="14.28515625" style="12" customWidth="1"/>
    <col min="9707" max="9707" width="14.140625" style="12" customWidth="1"/>
    <col min="9708" max="9709" width="12" style="12" customWidth="1"/>
    <col min="9710" max="9713" width="12.28515625" style="12" customWidth="1"/>
    <col min="9714" max="9714" width="14" style="12" customWidth="1"/>
    <col min="9715" max="9715" width="4.5703125" style="12" bestFit="1" customWidth="1"/>
    <col min="9716" max="9716" width="13.42578125" style="12" bestFit="1" customWidth="1"/>
    <col min="9717" max="9717" width="9.140625" style="12"/>
    <col min="9718" max="9718" width="9.28515625" style="12" bestFit="1" customWidth="1"/>
    <col min="9719" max="9954" width="9.140625" style="12"/>
    <col min="9955" max="9955" width="9.28515625" style="12" customWidth="1"/>
    <col min="9956" max="9956" width="44.5703125" style="12" customWidth="1"/>
    <col min="9957" max="9957" width="29.42578125" style="12" customWidth="1"/>
    <col min="9958" max="9958" width="6.85546875" style="12" bestFit="1" customWidth="1"/>
    <col min="9959" max="9959" width="7.28515625" style="12" bestFit="1" customWidth="1"/>
    <col min="9960" max="9960" width="14.7109375" style="12" customWidth="1"/>
    <col min="9961" max="9961" width="10.42578125" style="12" customWidth="1"/>
    <col min="9962" max="9962" width="14.28515625" style="12" customWidth="1"/>
    <col min="9963" max="9963" width="14.140625" style="12" customWidth="1"/>
    <col min="9964" max="9965" width="12" style="12" customWidth="1"/>
    <col min="9966" max="9969" width="12.28515625" style="12" customWidth="1"/>
    <col min="9970" max="9970" width="14" style="12" customWidth="1"/>
    <col min="9971" max="9971" width="4.5703125" style="12" bestFit="1" customWidth="1"/>
    <col min="9972" max="9972" width="13.42578125" style="12" bestFit="1" customWidth="1"/>
    <col min="9973" max="9973" width="9.140625" style="12"/>
    <col min="9974" max="9974" width="9.28515625" style="12" bestFit="1" customWidth="1"/>
    <col min="9975" max="10210" width="9.140625" style="12"/>
    <col min="10211" max="10211" width="9.28515625" style="12" customWidth="1"/>
    <col min="10212" max="10212" width="44.5703125" style="12" customWidth="1"/>
    <col min="10213" max="10213" width="29.42578125" style="12" customWidth="1"/>
    <col min="10214" max="10214" width="6.85546875" style="12" bestFit="1" customWidth="1"/>
    <col min="10215" max="10215" width="7.28515625" style="12" bestFit="1" customWidth="1"/>
    <col min="10216" max="10216" width="14.7109375" style="12" customWidth="1"/>
    <col min="10217" max="10217" width="10.42578125" style="12" customWidth="1"/>
    <col min="10218" max="10218" width="14.28515625" style="12" customWidth="1"/>
    <col min="10219" max="10219" width="14.140625" style="12" customWidth="1"/>
    <col min="10220" max="10221" width="12" style="12" customWidth="1"/>
    <col min="10222" max="10225" width="12.28515625" style="12" customWidth="1"/>
    <col min="10226" max="10226" width="14" style="12" customWidth="1"/>
    <col min="10227" max="10227" width="4.5703125" style="12" bestFit="1" customWidth="1"/>
    <col min="10228" max="10228" width="13.42578125" style="12" bestFit="1" customWidth="1"/>
    <col min="10229" max="10229" width="9.140625" style="12"/>
    <col min="10230" max="10230" width="9.28515625" style="12" bestFit="1" customWidth="1"/>
    <col min="10231" max="10466" width="9.140625" style="12"/>
    <col min="10467" max="10467" width="9.28515625" style="12" customWidth="1"/>
    <col min="10468" max="10468" width="44.5703125" style="12" customWidth="1"/>
    <col min="10469" max="10469" width="29.42578125" style="12" customWidth="1"/>
    <col min="10470" max="10470" width="6.85546875" style="12" bestFit="1" customWidth="1"/>
    <col min="10471" max="10471" width="7.28515625" style="12" bestFit="1" customWidth="1"/>
    <col min="10472" max="10472" width="14.7109375" style="12" customWidth="1"/>
    <col min="10473" max="10473" width="10.42578125" style="12" customWidth="1"/>
    <col min="10474" max="10474" width="14.28515625" style="12" customWidth="1"/>
    <col min="10475" max="10475" width="14.140625" style="12" customWidth="1"/>
    <col min="10476" max="10477" width="12" style="12" customWidth="1"/>
    <col min="10478" max="10481" width="12.28515625" style="12" customWidth="1"/>
    <col min="10482" max="10482" width="14" style="12" customWidth="1"/>
    <col min="10483" max="10483" width="4.5703125" style="12" bestFit="1" customWidth="1"/>
    <col min="10484" max="10484" width="13.42578125" style="12" bestFit="1" customWidth="1"/>
    <col min="10485" max="10485" width="9.140625" style="12"/>
    <col min="10486" max="10486" width="9.28515625" style="12" bestFit="1" customWidth="1"/>
    <col min="10487" max="10722" width="9.140625" style="12"/>
    <col min="10723" max="10723" width="9.28515625" style="12" customWidth="1"/>
    <col min="10724" max="10724" width="44.5703125" style="12" customWidth="1"/>
    <col min="10725" max="10725" width="29.42578125" style="12" customWidth="1"/>
    <col min="10726" max="10726" width="6.85546875" style="12" bestFit="1" customWidth="1"/>
    <col min="10727" max="10727" width="7.28515625" style="12" bestFit="1" customWidth="1"/>
    <col min="10728" max="10728" width="14.7109375" style="12" customWidth="1"/>
    <col min="10729" max="10729" width="10.42578125" style="12" customWidth="1"/>
    <col min="10730" max="10730" width="14.28515625" style="12" customWidth="1"/>
    <col min="10731" max="10731" width="14.140625" style="12" customWidth="1"/>
    <col min="10732" max="10733" width="12" style="12" customWidth="1"/>
    <col min="10734" max="10737" width="12.28515625" style="12" customWidth="1"/>
    <col min="10738" max="10738" width="14" style="12" customWidth="1"/>
    <col min="10739" max="10739" width="4.5703125" style="12" bestFit="1" customWidth="1"/>
    <col min="10740" max="10740" width="13.42578125" style="12" bestFit="1" customWidth="1"/>
    <col min="10741" max="10741" width="9.140625" style="12"/>
    <col min="10742" max="10742" width="9.28515625" style="12" bestFit="1" customWidth="1"/>
    <col min="10743" max="10978" width="9.140625" style="12"/>
    <col min="10979" max="10979" width="9.28515625" style="12" customWidth="1"/>
    <col min="10980" max="10980" width="44.5703125" style="12" customWidth="1"/>
    <col min="10981" max="10981" width="29.42578125" style="12" customWidth="1"/>
    <col min="10982" max="10982" width="6.85546875" style="12" bestFit="1" customWidth="1"/>
    <col min="10983" max="10983" width="7.28515625" style="12" bestFit="1" customWidth="1"/>
    <col min="10984" max="10984" width="14.7109375" style="12" customWidth="1"/>
    <col min="10985" max="10985" width="10.42578125" style="12" customWidth="1"/>
    <col min="10986" max="10986" width="14.28515625" style="12" customWidth="1"/>
    <col min="10987" max="10987" width="14.140625" style="12" customWidth="1"/>
    <col min="10988" max="10989" width="12" style="12" customWidth="1"/>
    <col min="10990" max="10993" width="12.28515625" style="12" customWidth="1"/>
    <col min="10994" max="10994" width="14" style="12" customWidth="1"/>
    <col min="10995" max="10995" width="4.5703125" style="12" bestFit="1" customWidth="1"/>
    <col min="10996" max="10996" width="13.42578125" style="12" bestFit="1" customWidth="1"/>
    <col min="10997" max="10997" width="9.140625" style="12"/>
    <col min="10998" max="10998" width="9.28515625" style="12" bestFit="1" customWidth="1"/>
    <col min="10999" max="11234" width="9.140625" style="12"/>
    <col min="11235" max="11235" width="9.28515625" style="12" customWidth="1"/>
    <col min="11236" max="11236" width="44.5703125" style="12" customWidth="1"/>
    <col min="11237" max="11237" width="29.42578125" style="12" customWidth="1"/>
    <col min="11238" max="11238" width="6.85546875" style="12" bestFit="1" customWidth="1"/>
    <col min="11239" max="11239" width="7.28515625" style="12" bestFit="1" customWidth="1"/>
    <col min="11240" max="11240" width="14.7109375" style="12" customWidth="1"/>
    <col min="11241" max="11241" width="10.42578125" style="12" customWidth="1"/>
    <col min="11242" max="11242" width="14.28515625" style="12" customWidth="1"/>
    <col min="11243" max="11243" width="14.140625" style="12" customWidth="1"/>
    <col min="11244" max="11245" width="12" style="12" customWidth="1"/>
    <col min="11246" max="11249" width="12.28515625" style="12" customWidth="1"/>
    <col min="11250" max="11250" width="14" style="12" customWidth="1"/>
    <col min="11251" max="11251" width="4.5703125" style="12" bestFit="1" customWidth="1"/>
    <col min="11252" max="11252" width="13.42578125" style="12" bestFit="1" customWidth="1"/>
    <col min="11253" max="11253" width="9.140625" style="12"/>
    <col min="11254" max="11254" width="9.28515625" style="12" bestFit="1" customWidth="1"/>
    <col min="11255" max="11490" width="9.140625" style="12"/>
    <col min="11491" max="11491" width="9.28515625" style="12" customWidth="1"/>
    <col min="11492" max="11492" width="44.5703125" style="12" customWidth="1"/>
    <col min="11493" max="11493" width="29.42578125" style="12" customWidth="1"/>
    <col min="11494" max="11494" width="6.85546875" style="12" bestFit="1" customWidth="1"/>
    <col min="11495" max="11495" width="7.28515625" style="12" bestFit="1" customWidth="1"/>
    <col min="11496" max="11496" width="14.7109375" style="12" customWidth="1"/>
    <col min="11497" max="11497" width="10.42578125" style="12" customWidth="1"/>
    <col min="11498" max="11498" width="14.28515625" style="12" customWidth="1"/>
    <col min="11499" max="11499" width="14.140625" style="12" customWidth="1"/>
    <col min="11500" max="11501" width="12" style="12" customWidth="1"/>
    <col min="11502" max="11505" width="12.28515625" style="12" customWidth="1"/>
    <col min="11506" max="11506" width="14" style="12" customWidth="1"/>
    <col min="11507" max="11507" width="4.5703125" style="12" bestFit="1" customWidth="1"/>
    <col min="11508" max="11508" width="13.42578125" style="12" bestFit="1" customWidth="1"/>
    <col min="11509" max="11509" width="9.140625" style="12"/>
    <col min="11510" max="11510" width="9.28515625" style="12" bestFit="1" customWidth="1"/>
    <col min="11511" max="11746" width="9.140625" style="12"/>
    <col min="11747" max="11747" width="9.28515625" style="12" customWidth="1"/>
    <col min="11748" max="11748" width="44.5703125" style="12" customWidth="1"/>
    <col min="11749" max="11749" width="29.42578125" style="12" customWidth="1"/>
    <col min="11750" max="11750" width="6.85546875" style="12" bestFit="1" customWidth="1"/>
    <col min="11751" max="11751" width="7.28515625" style="12" bestFit="1" customWidth="1"/>
    <col min="11752" max="11752" width="14.7109375" style="12" customWidth="1"/>
    <col min="11753" max="11753" width="10.42578125" style="12" customWidth="1"/>
    <col min="11754" max="11754" width="14.28515625" style="12" customWidth="1"/>
    <col min="11755" max="11755" width="14.140625" style="12" customWidth="1"/>
    <col min="11756" max="11757" width="12" style="12" customWidth="1"/>
    <col min="11758" max="11761" width="12.28515625" style="12" customWidth="1"/>
    <col min="11762" max="11762" width="14" style="12" customWidth="1"/>
    <col min="11763" max="11763" width="4.5703125" style="12" bestFit="1" customWidth="1"/>
    <col min="11764" max="11764" width="13.42578125" style="12" bestFit="1" customWidth="1"/>
    <col min="11765" max="11765" width="9.140625" style="12"/>
    <col min="11766" max="11766" width="9.28515625" style="12" bestFit="1" customWidth="1"/>
    <col min="11767" max="12002" width="9.140625" style="12"/>
    <col min="12003" max="12003" width="9.28515625" style="12" customWidth="1"/>
    <col min="12004" max="12004" width="44.5703125" style="12" customWidth="1"/>
    <col min="12005" max="12005" width="29.42578125" style="12" customWidth="1"/>
    <col min="12006" max="12006" width="6.85546875" style="12" bestFit="1" customWidth="1"/>
    <col min="12007" max="12007" width="7.28515625" style="12" bestFit="1" customWidth="1"/>
    <col min="12008" max="12008" width="14.7109375" style="12" customWidth="1"/>
    <col min="12009" max="12009" width="10.42578125" style="12" customWidth="1"/>
    <col min="12010" max="12010" width="14.28515625" style="12" customWidth="1"/>
    <col min="12011" max="12011" width="14.140625" style="12" customWidth="1"/>
    <col min="12012" max="12013" width="12" style="12" customWidth="1"/>
    <col min="12014" max="12017" width="12.28515625" style="12" customWidth="1"/>
    <col min="12018" max="12018" width="14" style="12" customWidth="1"/>
    <col min="12019" max="12019" width="4.5703125" style="12" bestFit="1" customWidth="1"/>
    <col min="12020" max="12020" width="13.42578125" style="12" bestFit="1" customWidth="1"/>
    <col min="12021" max="12021" width="9.140625" style="12"/>
    <col min="12022" max="12022" width="9.28515625" style="12" bestFit="1" customWidth="1"/>
    <col min="12023" max="12258" width="9.140625" style="12"/>
    <col min="12259" max="12259" width="9.28515625" style="12" customWidth="1"/>
    <col min="12260" max="12260" width="44.5703125" style="12" customWidth="1"/>
    <col min="12261" max="12261" width="29.42578125" style="12" customWidth="1"/>
    <col min="12262" max="12262" width="6.85546875" style="12" bestFit="1" customWidth="1"/>
    <col min="12263" max="12263" width="7.28515625" style="12" bestFit="1" customWidth="1"/>
    <col min="12264" max="12264" width="14.7109375" style="12" customWidth="1"/>
    <col min="12265" max="12265" width="10.42578125" style="12" customWidth="1"/>
    <col min="12266" max="12266" width="14.28515625" style="12" customWidth="1"/>
    <col min="12267" max="12267" width="14.140625" style="12" customWidth="1"/>
    <col min="12268" max="12269" width="12" style="12" customWidth="1"/>
    <col min="12270" max="12273" width="12.28515625" style="12" customWidth="1"/>
    <col min="12274" max="12274" width="14" style="12" customWidth="1"/>
    <col min="12275" max="12275" width="4.5703125" style="12" bestFit="1" customWidth="1"/>
    <col min="12276" max="12276" width="13.42578125" style="12" bestFit="1" customWidth="1"/>
    <col min="12277" max="12277" width="9.140625" style="12"/>
    <col min="12278" max="12278" width="9.28515625" style="12" bestFit="1" customWidth="1"/>
    <col min="12279" max="12514" width="9.140625" style="12"/>
    <col min="12515" max="12515" width="9.28515625" style="12" customWidth="1"/>
    <col min="12516" max="12516" width="44.5703125" style="12" customWidth="1"/>
    <col min="12517" max="12517" width="29.42578125" style="12" customWidth="1"/>
    <col min="12518" max="12518" width="6.85546875" style="12" bestFit="1" customWidth="1"/>
    <col min="12519" max="12519" width="7.28515625" style="12" bestFit="1" customWidth="1"/>
    <col min="12520" max="12520" width="14.7109375" style="12" customWidth="1"/>
    <col min="12521" max="12521" width="10.42578125" style="12" customWidth="1"/>
    <col min="12522" max="12522" width="14.28515625" style="12" customWidth="1"/>
    <col min="12523" max="12523" width="14.140625" style="12" customWidth="1"/>
    <col min="12524" max="12525" width="12" style="12" customWidth="1"/>
    <col min="12526" max="12529" width="12.28515625" style="12" customWidth="1"/>
    <col min="12530" max="12530" width="14" style="12" customWidth="1"/>
    <col min="12531" max="12531" width="4.5703125" style="12" bestFit="1" customWidth="1"/>
    <col min="12532" max="12532" width="13.42578125" style="12" bestFit="1" customWidth="1"/>
    <col min="12533" max="12533" width="9.140625" style="12"/>
    <col min="12534" max="12534" width="9.28515625" style="12" bestFit="1" customWidth="1"/>
    <col min="12535" max="12770" width="9.140625" style="12"/>
    <col min="12771" max="12771" width="9.28515625" style="12" customWidth="1"/>
    <col min="12772" max="12772" width="44.5703125" style="12" customWidth="1"/>
    <col min="12773" max="12773" width="29.42578125" style="12" customWidth="1"/>
    <col min="12774" max="12774" width="6.85546875" style="12" bestFit="1" customWidth="1"/>
    <col min="12775" max="12775" width="7.28515625" style="12" bestFit="1" customWidth="1"/>
    <col min="12776" max="12776" width="14.7109375" style="12" customWidth="1"/>
    <col min="12777" max="12777" width="10.42578125" style="12" customWidth="1"/>
    <col min="12778" max="12778" width="14.28515625" style="12" customWidth="1"/>
    <col min="12779" max="12779" width="14.140625" style="12" customWidth="1"/>
    <col min="12780" max="12781" width="12" style="12" customWidth="1"/>
    <col min="12782" max="12785" width="12.28515625" style="12" customWidth="1"/>
    <col min="12786" max="12786" width="14" style="12" customWidth="1"/>
    <col min="12787" max="12787" width="4.5703125" style="12" bestFit="1" customWidth="1"/>
    <col min="12788" max="12788" width="13.42578125" style="12" bestFit="1" customWidth="1"/>
    <col min="12789" max="12789" width="9.140625" style="12"/>
    <col min="12790" max="12790" width="9.28515625" style="12" bestFit="1" customWidth="1"/>
    <col min="12791" max="13026" width="9.140625" style="12"/>
    <col min="13027" max="13027" width="9.28515625" style="12" customWidth="1"/>
    <col min="13028" max="13028" width="44.5703125" style="12" customWidth="1"/>
    <col min="13029" max="13029" width="29.42578125" style="12" customWidth="1"/>
    <col min="13030" max="13030" width="6.85546875" style="12" bestFit="1" customWidth="1"/>
    <col min="13031" max="13031" width="7.28515625" style="12" bestFit="1" customWidth="1"/>
    <col min="13032" max="13032" width="14.7109375" style="12" customWidth="1"/>
    <col min="13033" max="13033" width="10.42578125" style="12" customWidth="1"/>
    <col min="13034" max="13034" width="14.28515625" style="12" customWidth="1"/>
    <col min="13035" max="13035" width="14.140625" style="12" customWidth="1"/>
    <col min="13036" max="13037" width="12" style="12" customWidth="1"/>
    <col min="13038" max="13041" width="12.28515625" style="12" customWidth="1"/>
    <col min="13042" max="13042" width="14" style="12" customWidth="1"/>
    <col min="13043" max="13043" width="4.5703125" style="12" bestFit="1" customWidth="1"/>
    <col min="13044" max="13044" width="13.42578125" style="12" bestFit="1" customWidth="1"/>
    <col min="13045" max="13045" width="9.140625" style="12"/>
    <col min="13046" max="13046" width="9.28515625" style="12" bestFit="1" customWidth="1"/>
    <col min="13047" max="13282" width="9.140625" style="12"/>
    <col min="13283" max="13283" width="9.28515625" style="12" customWidth="1"/>
    <col min="13284" max="13284" width="44.5703125" style="12" customWidth="1"/>
    <col min="13285" max="13285" width="29.42578125" style="12" customWidth="1"/>
    <col min="13286" max="13286" width="6.85546875" style="12" bestFit="1" customWidth="1"/>
    <col min="13287" max="13287" width="7.28515625" style="12" bestFit="1" customWidth="1"/>
    <col min="13288" max="13288" width="14.7109375" style="12" customWidth="1"/>
    <col min="13289" max="13289" width="10.42578125" style="12" customWidth="1"/>
    <col min="13290" max="13290" width="14.28515625" style="12" customWidth="1"/>
    <col min="13291" max="13291" width="14.140625" style="12" customWidth="1"/>
    <col min="13292" max="13293" width="12" style="12" customWidth="1"/>
    <col min="13294" max="13297" width="12.28515625" style="12" customWidth="1"/>
    <col min="13298" max="13298" width="14" style="12" customWidth="1"/>
    <col min="13299" max="13299" width="4.5703125" style="12" bestFit="1" customWidth="1"/>
    <col min="13300" max="13300" width="13.42578125" style="12" bestFit="1" customWidth="1"/>
    <col min="13301" max="13301" width="9.140625" style="12"/>
    <col min="13302" max="13302" width="9.28515625" style="12" bestFit="1" customWidth="1"/>
    <col min="13303" max="13538" width="9.140625" style="12"/>
    <col min="13539" max="13539" width="9.28515625" style="12" customWidth="1"/>
    <col min="13540" max="13540" width="44.5703125" style="12" customWidth="1"/>
    <col min="13541" max="13541" width="29.42578125" style="12" customWidth="1"/>
    <col min="13542" max="13542" width="6.85546875" style="12" bestFit="1" customWidth="1"/>
    <col min="13543" max="13543" width="7.28515625" style="12" bestFit="1" customWidth="1"/>
    <col min="13544" max="13544" width="14.7109375" style="12" customWidth="1"/>
    <col min="13545" max="13545" width="10.42578125" style="12" customWidth="1"/>
    <col min="13546" max="13546" width="14.28515625" style="12" customWidth="1"/>
    <col min="13547" max="13547" width="14.140625" style="12" customWidth="1"/>
    <col min="13548" max="13549" width="12" style="12" customWidth="1"/>
    <col min="13550" max="13553" width="12.28515625" style="12" customWidth="1"/>
    <col min="13554" max="13554" width="14" style="12" customWidth="1"/>
    <col min="13555" max="13555" width="4.5703125" style="12" bestFit="1" customWidth="1"/>
    <col min="13556" max="13556" width="13.42578125" style="12" bestFit="1" customWidth="1"/>
    <col min="13557" max="13557" width="9.140625" style="12"/>
    <col min="13558" max="13558" width="9.28515625" style="12" bestFit="1" customWidth="1"/>
    <col min="13559" max="13794" width="9.140625" style="12"/>
    <col min="13795" max="13795" width="9.28515625" style="12" customWidth="1"/>
    <col min="13796" max="13796" width="44.5703125" style="12" customWidth="1"/>
    <col min="13797" max="13797" width="29.42578125" style="12" customWidth="1"/>
    <col min="13798" max="13798" width="6.85546875" style="12" bestFit="1" customWidth="1"/>
    <col min="13799" max="13799" width="7.28515625" style="12" bestFit="1" customWidth="1"/>
    <col min="13800" max="13800" width="14.7109375" style="12" customWidth="1"/>
    <col min="13801" max="13801" width="10.42578125" style="12" customWidth="1"/>
    <col min="13802" max="13802" width="14.28515625" style="12" customWidth="1"/>
    <col min="13803" max="13803" width="14.140625" style="12" customWidth="1"/>
    <col min="13804" max="13805" width="12" style="12" customWidth="1"/>
    <col min="13806" max="13809" width="12.28515625" style="12" customWidth="1"/>
    <col min="13810" max="13810" width="14" style="12" customWidth="1"/>
    <col min="13811" max="13811" width="4.5703125" style="12" bestFit="1" customWidth="1"/>
    <col min="13812" max="13812" width="13.42578125" style="12" bestFit="1" customWidth="1"/>
    <col min="13813" max="13813" width="9.140625" style="12"/>
    <col min="13814" max="13814" width="9.28515625" style="12" bestFit="1" customWidth="1"/>
    <col min="13815" max="14050" width="9.140625" style="12"/>
    <col min="14051" max="14051" width="9.28515625" style="12" customWidth="1"/>
    <col min="14052" max="14052" width="44.5703125" style="12" customWidth="1"/>
    <col min="14053" max="14053" width="29.42578125" style="12" customWidth="1"/>
    <col min="14054" max="14054" width="6.85546875" style="12" bestFit="1" customWidth="1"/>
    <col min="14055" max="14055" width="7.28515625" style="12" bestFit="1" customWidth="1"/>
    <col min="14056" max="14056" width="14.7109375" style="12" customWidth="1"/>
    <col min="14057" max="14057" width="10.42578125" style="12" customWidth="1"/>
    <col min="14058" max="14058" width="14.28515625" style="12" customWidth="1"/>
    <col min="14059" max="14059" width="14.140625" style="12" customWidth="1"/>
    <col min="14060" max="14061" width="12" style="12" customWidth="1"/>
    <col min="14062" max="14065" width="12.28515625" style="12" customWidth="1"/>
    <col min="14066" max="14066" width="14" style="12" customWidth="1"/>
    <col min="14067" max="14067" width="4.5703125" style="12" bestFit="1" customWidth="1"/>
    <col min="14068" max="14068" width="13.42578125" style="12" bestFit="1" customWidth="1"/>
    <col min="14069" max="14069" width="9.140625" style="12"/>
    <col min="14070" max="14070" width="9.28515625" style="12" bestFit="1" customWidth="1"/>
    <col min="14071" max="14306" width="9.140625" style="12"/>
    <col min="14307" max="14307" width="9.28515625" style="12" customWidth="1"/>
    <col min="14308" max="14308" width="44.5703125" style="12" customWidth="1"/>
    <col min="14309" max="14309" width="29.42578125" style="12" customWidth="1"/>
    <col min="14310" max="14310" width="6.85546875" style="12" bestFit="1" customWidth="1"/>
    <col min="14311" max="14311" width="7.28515625" style="12" bestFit="1" customWidth="1"/>
    <col min="14312" max="14312" width="14.7109375" style="12" customWidth="1"/>
    <col min="14313" max="14313" width="10.42578125" style="12" customWidth="1"/>
    <col min="14314" max="14314" width="14.28515625" style="12" customWidth="1"/>
    <col min="14315" max="14315" width="14.140625" style="12" customWidth="1"/>
    <col min="14316" max="14317" width="12" style="12" customWidth="1"/>
    <col min="14318" max="14321" width="12.28515625" style="12" customWidth="1"/>
    <col min="14322" max="14322" width="14" style="12" customWidth="1"/>
    <col min="14323" max="14323" width="4.5703125" style="12" bestFit="1" customWidth="1"/>
    <col min="14324" max="14324" width="13.42578125" style="12" bestFit="1" customWidth="1"/>
    <col min="14325" max="14325" width="9.140625" style="12"/>
    <col min="14326" max="14326" width="9.28515625" style="12" bestFit="1" customWidth="1"/>
    <col min="14327" max="14562" width="9.140625" style="12"/>
    <col min="14563" max="14563" width="9.28515625" style="12" customWidth="1"/>
    <col min="14564" max="14564" width="44.5703125" style="12" customWidth="1"/>
    <col min="14565" max="14565" width="29.42578125" style="12" customWidth="1"/>
    <col min="14566" max="14566" width="6.85546875" style="12" bestFit="1" customWidth="1"/>
    <col min="14567" max="14567" width="7.28515625" style="12" bestFit="1" customWidth="1"/>
    <col min="14568" max="14568" width="14.7109375" style="12" customWidth="1"/>
    <col min="14569" max="14569" width="10.42578125" style="12" customWidth="1"/>
    <col min="14570" max="14570" width="14.28515625" style="12" customWidth="1"/>
    <col min="14571" max="14571" width="14.140625" style="12" customWidth="1"/>
    <col min="14572" max="14573" width="12" style="12" customWidth="1"/>
    <col min="14574" max="14577" width="12.28515625" style="12" customWidth="1"/>
    <col min="14578" max="14578" width="14" style="12" customWidth="1"/>
    <col min="14579" max="14579" width="4.5703125" style="12" bestFit="1" customWidth="1"/>
    <col min="14580" max="14580" width="13.42578125" style="12" bestFit="1" customWidth="1"/>
    <col min="14581" max="14581" width="9.140625" style="12"/>
    <col min="14582" max="14582" width="9.28515625" style="12" bestFit="1" customWidth="1"/>
    <col min="14583" max="14818" width="9.140625" style="12"/>
    <col min="14819" max="14819" width="9.28515625" style="12" customWidth="1"/>
    <col min="14820" max="14820" width="44.5703125" style="12" customWidth="1"/>
    <col min="14821" max="14821" width="29.42578125" style="12" customWidth="1"/>
    <col min="14822" max="14822" width="6.85546875" style="12" bestFit="1" customWidth="1"/>
    <col min="14823" max="14823" width="7.28515625" style="12" bestFit="1" customWidth="1"/>
    <col min="14824" max="14824" width="14.7109375" style="12" customWidth="1"/>
    <col min="14825" max="14825" width="10.42578125" style="12" customWidth="1"/>
    <col min="14826" max="14826" width="14.28515625" style="12" customWidth="1"/>
    <col min="14827" max="14827" width="14.140625" style="12" customWidth="1"/>
    <col min="14828" max="14829" width="12" style="12" customWidth="1"/>
    <col min="14830" max="14833" width="12.28515625" style="12" customWidth="1"/>
    <col min="14834" max="14834" width="14" style="12" customWidth="1"/>
    <col min="14835" max="14835" width="4.5703125" style="12" bestFit="1" customWidth="1"/>
    <col min="14836" max="14836" width="13.42578125" style="12" bestFit="1" customWidth="1"/>
    <col min="14837" max="14837" width="9.140625" style="12"/>
    <col min="14838" max="14838" width="9.28515625" style="12" bestFit="1" customWidth="1"/>
    <col min="14839" max="15074" width="9.140625" style="12"/>
    <col min="15075" max="15075" width="9.28515625" style="12" customWidth="1"/>
    <col min="15076" max="15076" width="44.5703125" style="12" customWidth="1"/>
    <col min="15077" max="15077" width="29.42578125" style="12" customWidth="1"/>
    <col min="15078" max="15078" width="6.85546875" style="12" bestFit="1" customWidth="1"/>
    <col min="15079" max="15079" width="7.28515625" style="12" bestFit="1" customWidth="1"/>
    <col min="15080" max="15080" width="14.7109375" style="12" customWidth="1"/>
    <col min="15081" max="15081" width="10.42578125" style="12" customWidth="1"/>
    <col min="15082" max="15082" width="14.28515625" style="12" customWidth="1"/>
    <col min="15083" max="15083" width="14.140625" style="12" customWidth="1"/>
    <col min="15084" max="15085" width="12" style="12" customWidth="1"/>
    <col min="15086" max="15089" width="12.28515625" style="12" customWidth="1"/>
    <col min="15090" max="15090" width="14" style="12" customWidth="1"/>
    <col min="15091" max="15091" width="4.5703125" style="12" bestFit="1" customWidth="1"/>
    <col min="15092" max="15092" width="13.42578125" style="12" bestFit="1" customWidth="1"/>
    <col min="15093" max="15093" width="9.140625" style="12"/>
    <col min="15094" max="15094" width="9.28515625" style="12" bestFit="1" customWidth="1"/>
    <col min="15095" max="15330" width="9.140625" style="12"/>
    <col min="15331" max="15331" width="9.28515625" style="12" customWidth="1"/>
    <col min="15332" max="15332" width="44.5703125" style="12" customWidth="1"/>
    <col min="15333" max="15333" width="29.42578125" style="12" customWidth="1"/>
    <col min="15334" max="15334" width="6.85546875" style="12" bestFit="1" customWidth="1"/>
    <col min="15335" max="15335" width="7.28515625" style="12" bestFit="1" customWidth="1"/>
    <col min="15336" max="15336" width="14.7109375" style="12" customWidth="1"/>
    <col min="15337" max="15337" width="10.42578125" style="12" customWidth="1"/>
    <col min="15338" max="15338" width="14.28515625" style="12" customWidth="1"/>
    <col min="15339" max="15339" width="14.140625" style="12" customWidth="1"/>
    <col min="15340" max="15341" width="12" style="12" customWidth="1"/>
    <col min="15342" max="15345" width="12.28515625" style="12" customWidth="1"/>
    <col min="15346" max="15346" width="14" style="12" customWidth="1"/>
    <col min="15347" max="15347" width="4.5703125" style="12" bestFit="1" customWidth="1"/>
    <col min="15348" max="15348" width="13.42578125" style="12" bestFit="1" customWidth="1"/>
    <col min="15349" max="15349" width="9.140625" style="12"/>
    <col min="15350" max="15350" width="9.28515625" style="12" bestFit="1" customWidth="1"/>
    <col min="15351" max="15586" width="9.140625" style="12"/>
    <col min="15587" max="15587" width="9.28515625" style="12" customWidth="1"/>
    <col min="15588" max="15588" width="44.5703125" style="12" customWidth="1"/>
    <col min="15589" max="15589" width="29.42578125" style="12" customWidth="1"/>
    <col min="15590" max="15590" width="6.85546875" style="12" bestFit="1" customWidth="1"/>
    <col min="15591" max="15591" width="7.28515625" style="12" bestFit="1" customWidth="1"/>
    <col min="15592" max="15592" width="14.7109375" style="12" customWidth="1"/>
    <col min="15593" max="15593" width="10.42578125" style="12" customWidth="1"/>
    <col min="15594" max="15594" width="14.28515625" style="12" customWidth="1"/>
    <col min="15595" max="15595" width="14.140625" style="12" customWidth="1"/>
    <col min="15596" max="15597" width="12" style="12" customWidth="1"/>
    <col min="15598" max="15601" width="12.28515625" style="12" customWidth="1"/>
    <col min="15602" max="15602" width="14" style="12" customWidth="1"/>
    <col min="15603" max="15603" width="4.5703125" style="12" bestFit="1" customWidth="1"/>
    <col min="15604" max="15604" width="13.42578125" style="12" bestFit="1" customWidth="1"/>
    <col min="15605" max="15605" width="9.140625" style="12"/>
    <col min="15606" max="15606" width="9.28515625" style="12" bestFit="1" customWidth="1"/>
    <col min="15607" max="15842" width="9.140625" style="12"/>
    <col min="15843" max="15843" width="9.28515625" style="12" customWidth="1"/>
    <col min="15844" max="15844" width="44.5703125" style="12" customWidth="1"/>
    <col min="15845" max="15845" width="29.42578125" style="12" customWidth="1"/>
    <col min="15846" max="15846" width="6.85546875" style="12" bestFit="1" customWidth="1"/>
    <col min="15847" max="15847" width="7.28515625" style="12" bestFit="1" customWidth="1"/>
    <col min="15848" max="15848" width="14.7109375" style="12" customWidth="1"/>
    <col min="15849" max="15849" width="10.42578125" style="12" customWidth="1"/>
    <col min="15850" max="15850" width="14.28515625" style="12" customWidth="1"/>
    <col min="15851" max="15851" width="14.140625" style="12" customWidth="1"/>
    <col min="15852" max="15853" width="12" style="12" customWidth="1"/>
    <col min="15854" max="15857" width="12.28515625" style="12" customWidth="1"/>
    <col min="15858" max="15858" width="14" style="12" customWidth="1"/>
    <col min="15859" max="15859" width="4.5703125" style="12" bestFit="1" customWidth="1"/>
    <col min="15860" max="15860" width="13.42578125" style="12" bestFit="1" customWidth="1"/>
    <col min="15861" max="15861" width="9.140625" style="12"/>
    <col min="15862" max="15862" width="9.28515625" style="12" bestFit="1" customWidth="1"/>
    <col min="15863" max="16098" width="9.140625" style="12"/>
    <col min="16099" max="16099" width="9.28515625" style="12" customWidth="1"/>
    <col min="16100" max="16100" width="44.5703125" style="12" customWidth="1"/>
    <col min="16101" max="16101" width="29.42578125" style="12" customWidth="1"/>
    <col min="16102" max="16102" width="6.85546875" style="12" bestFit="1" customWidth="1"/>
    <col min="16103" max="16103" width="7.28515625" style="12" bestFit="1" customWidth="1"/>
    <col min="16104" max="16104" width="14.7109375" style="12" customWidth="1"/>
    <col min="16105" max="16105" width="10.42578125" style="12" customWidth="1"/>
    <col min="16106" max="16106" width="14.28515625" style="12" customWidth="1"/>
    <col min="16107" max="16107" width="14.140625" style="12" customWidth="1"/>
    <col min="16108" max="16109" width="12" style="12" customWidth="1"/>
    <col min="16110" max="16113" width="12.28515625" style="12" customWidth="1"/>
    <col min="16114" max="16114" width="14" style="12" customWidth="1"/>
    <col min="16115" max="16115" width="4.5703125" style="12" bestFit="1" customWidth="1"/>
    <col min="16116" max="16116" width="13.42578125" style="12" bestFit="1" customWidth="1"/>
    <col min="16117" max="16117" width="9.140625" style="12"/>
    <col min="16118" max="16118" width="9.28515625" style="12" bestFit="1" customWidth="1"/>
    <col min="16119" max="16384" width="9.140625" style="12"/>
  </cols>
  <sheetData>
    <row r="1" spans="1:11" s="13" customFormat="1" ht="28.5" customHeight="1" x14ac:dyDescent="0.35">
      <c r="A1" s="194" t="s">
        <v>182</v>
      </c>
      <c r="B1" s="194"/>
      <c r="C1" s="194"/>
      <c r="D1" s="194"/>
      <c r="E1" s="194"/>
      <c r="F1" s="194"/>
      <c r="G1" s="194"/>
      <c r="H1" s="194"/>
      <c r="I1" s="194"/>
      <c r="J1" s="194"/>
    </row>
    <row r="2" spans="1:11" s="13" customFormat="1" ht="22.5" customHeight="1" x14ac:dyDescent="0.35">
      <c r="A2" s="194" t="s">
        <v>245</v>
      </c>
      <c r="B2" s="194"/>
      <c r="C2" s="194"/>
      <c r="D2" s="194"/>
      <c r="E2" s="194"/>
      <c r="F2" s="194"/>
      <c r="G2" s="194"/>
      <c r="H2" s="194"/>
      <c r="I2" s="194"/>
      <c r="J2" s="194"/>
    </row>
    <row r="3" spans="1:11" s="13" customFormat="1" ht="22.5" customHeight="1" x14ac:dyDescent="0.35">
      <c r="A3" s="194" t="s">
        <v>247</v>
      </c>
      <c r="B3" s="194"/>
      <c r="C3" s="194"/>
      <c r="D3" s="194"/>
      <c r="E3" s="194"/>
      <c r="F3" s="194"/>
      <c r="G3" s="194"/>
      <c r="H3" s="194"/>
      <c r="I3" s="194"/>
      <c r="J3" s="194"/>
    </row>
    <row r="4" spans="1:11" s="14" customFormat="1" ht="22.5" customHeight="1" x14ac:dyDescent="0.2">
      <c r="A4" s="193" t="s">
        <v>431</v>
      </c>
      <c r="B4" s="193"/>
      <c r="C4" s="193"/>
      <c r="D4" s="193"/>
      <c r="E4" s="193"/>
      <c r="F4" s="193"/>
      <c r="G4" s="193"/>
      <c r="H4" s="193"/>
      <c r="I4" s="193"/>
      <c r="J4" s="193"/>
    </row>
    <row r="5" spans="1:11" s="14" customFormat="1" ht="21.75" customHeight="1" x14ac:dyDescent="0.2">
      <c r="A5" s="15"/>
      <c r="B5" s="16"/>
      <c r="C5" s="15"/>
      <c r="D5" s="15"/>
      <c r="E5" s="15"/>
      <c r="F5" s="15"/>
      <c r="G5" s="15"/>
      <c r="H5" s="17"/>
      <c r="I5" s="17"/>
      <c r="J5" s="17"/>
    </row>
    <row r="6" spans="1:11" s="19" customFormat="1" ht="33.75" customHeight="1" x14ac:dyDescent="0.25">
      <c r="A6" s="177" t="s">
        <v>0</v>
      </c>
      <c r="B6" s="180" t="s">
        <v>184</v>
      </c>
      <c r="C6" s="180" t="s">
        <v>1</v>
      </c>
      <c r="D6" s="187" t="s">
        <v>185</v>
      </c>
      <c r="E6" s="188"/>
      <c r="F6" s="188"/>
      <c r="G6" s="189"/>
      <c r="H6" s="190" t="s">
        <v>248</v>
      </c>
      <c r="I6" s="191"/>
      <c r="J6" s="192"/>
      <c r="K6" s="176" t="s">
        <v>579</v>
      </c>
    </row>
    <row r="7" spans="1:11" s="19" customFormat="1" ht="80.25" customHeight="1" x14ac:dyDescent="0.25">
      <c r="A7" s="179"/>
      <c r="B7" s="182"/>
      <c r="C7" s="182"/>
      <c r="D7" s="130" t="s">
        <v>186</v>
      </c>
      <c r="E7" s="130" t="s">
        <v>187</v>
      </c>
      <c r="F7" s="130" t="s">
        <v>188</v>
      </c>
      <c r="G7" s="128" t="s">
        <v>189</v>
      </c>
      <c r="H7" s="128" t="s">
        <v>242</v>
      </c>
      <c r="I7" s="128" t="s">
        <v>243</v>
      </c>
      <c r="J7" s="128" t="s">
        <v>244</v>
      </c>
      <c r="K7" s="176"/>
    </row>
    <row r="8" spans="1:11" s="19" customFormat="1" ht="18.600000000000001" customHeight="1" x14ac:dyDescent="0.25">
      <c r="A8" s="128" t="s">
        <v>191</v>
      </c>
      <c r="B8" s="130">
        <v>2</v>
      </c>
      <c r="C8" s="130">
        <v>3</v>
      </c>
      <c r="D8" s="130">
        <v>4</v>
      </c>
      <c r="E8" s="130">
        <v>5</v>
      </c>
      <c r="F8" s="130">
        <v>6</v>
      </c>
      <c r="G8" s="130" t="s">
        <v>192</v>
      </c>
      <c r="H8" s="130">
        <v>8</v>
      </c>
      <c r="I8" s="130">
        <v>9</v>
      </c>
      <c r="J8" s="130">
        <v>10</v>
      </c>
      <c r="K8" s="142">
        <v>11</v>
      </c>
    </row>
    <row r="9" spans="1:11" s="19" customFormat="1" ht="119.25" customHeight="1" x14ac:dyDescent="0.25">
      <c r="A9" s="23"/>
      <c r="B9" s="24" t="s">
        <v>193</v>
      </c>
      <c r="C9" s="25" t="s">
        <v>194</v>
      </c>
      <c r="D9" s="25" t="s">
        <v>195</v>
      </c>
      <c r="E9" s="25" t="s">
        <v>195</v>
      </c>
      <c r="F9" s="25" t="s">
        <v>195</v>
      </c>
      <c r="G9" s="25" t="s">
        <v>195</v>
      </c>
      <c r="H9" s="26">
        <f>H10+H26+H37+H64</f>
        <v>409854.6</v>
      </c>
      <c r="I9" s="26">
        <f>I10+I26+I37++I64</f>
        <v>409648.42</v>
      </c>
      <c r="J9" s="26">
        <f>J10+J26+J37++J64</f>
        <v>394918.59400000004</v>
      </c>
      <c r="K9" s="144">
        <f>J9*100/I9</f>
        <v>96.404276135130729</v>
      </c>
    </row>
    <row r="10" spans="1:11" s="14" customFormat="1" ht="75.75" customHeight="1" x14ac:dyDescent="0.2">
      <c r="A10" s="27" t="s">
        <v>2</v>
      </c>
      <c r="B10" s="24" t="s">
        <v>90</v>
      </c>
      <c r="C10" s="25" t="s">
        <v>6</v>
      </c>
      <c r="D10" s="28">
        <v>760</v>
      </c>
      <c r="E10" s="25" t="s">
        <v>195</v>
      </c>
      <c r="F10" s="25" t="s">
        <v>195</v>
      </c>
      <c r="G10" s="25" t="s">
        <v>195</v>
      </c>
      <c r="H10" s="29">
        <v>4500</v>
      </c>
      <c r="I10" s="29">
        <f>I11</f>
        <v>521.14</v>
      </c>
      <c r="J10" s="29">
        <f>J11</f>
        <v>400</v>
      </c>
      <c r="K10" s="144">
        <f t="shared" ref="K10:K11" si="0">J10*100/I10</f>
        <v>76.754806769773964</v>
      </c>
    </row>
    <row r="11" spans="1:11" s="14" customFormat="1" ht="71.25" customHeight="1" x14ac:dyDescent="0.2">
      <c r="A11" s="30" t="s">
        <v>3</v>
      </c>
      <c r="B11" s="31" t="s">
        <v>77</v>
      </c>
      <c r="C11" s="32" t="s">
        <v>6</v>
      </c>
      <c r="D11" s="33">
        <v>760</v>
      </c>
      <c r="E11" s="32" t="s">
        <v>195</v>
      </c>
      <c r="F11" s="32" t="s">
        <v>195</v>
      </c>
      <c r="G11" s="32" t="s">
        <v>195</v>
      </c>
      <c r="H11" s="34">
        <v>4500</v>
      </c>
      <c r="I11" s="34">
        <f>I15</f>
        <v>521.14</v>
      </c>
      <c r="J11" s="34">
        <f>J15</f>
        <v>400</v>
      </c>
      <c r="K11" s="144">
        <f t="shared" si="0"/>
        <v>76.754806769773964</v>
      </c>
    </row>
    <row r="12" spans="1:11" ht="72.75" customHeight="1" x14ac:dyDescent="0.2">
      <c r="A12" s="35" t="s">
        <v>4</v>
      </c>
      <c r="B12" s="74" t="s">
        <v>8</v>
      </c>
      <c r="C12" s="128" t="s">
        <v>6</v>
      </c>
      <c r="D12" s="128">
        <v>760</v>
      </c>
      <c r="E12" s="128" t="s">
        <v>196</v>
      </c>
      <c r="F12" s="128" t="s">
        <v>197</v>
      </c>
      <c r="G12" s="130">
        <v>240</v>
      </c>
      <c r="H12" s="21"/>
      <c r="I12" s="21"/>
      <c r="J12" s="21"/>
      <c r="K12" s="138"/>
    </row>
    <row r="13" spans="1:11" ht="41.25" customHeight="1" x14ac:dyDescent="0.2">
      <c r="A13" s="35" t="s">
        <v>7</v>
      </c>
      <c r="B13" s="36" t="s">
        <v>5</v>
      </c>
      <c r="C13" s="130" t="s">
        <v>6</v>
      </c>
      <c r="D13" s="37"/>
      <c r="E13" s="130" t="s">
        <v>195</v>
      </c>
      <c r="F13" s="130" t="s">
        <v>195</v>
      </c>
      <c r="G13" s="130" t="s">
        <v>195</v>
      </c>
      <c r="H13" s="21"/>
      <c r="I13" s="21"/>
      <c r="J13" s="21"/>
      <c r="K13" s="138"/>
    </row>
    <row r="14" spans="1:11" ht="114.75" customHeight="1" x14ac:dyDescent="0.2">
      <c r="A14" s="35" t="s">
        <v>9</v>
      </c>
      <c r="B14" s="36" t="s">
        <v>449</v>
      </c>
      <c r="C14" s="130" t="s">
        <v>448</v>
      </c>
      <c r="D14" s="38"/>
      <c r="E14" s="130" t="s">
        <v>195</v>
      </c>
      <c r="F14" s="130" t="s">
        <v>195</v>
      </c>
      <c r="G14" s="130" t="s">
        <v>195</v>
      </c>
      <c r="H14" s="21"/>
      <c r="I14" s="21"/>
      <c r="J14" s="21"/>
      <c r="K14" s="138"/>
    </row>
    <row r="15" spans="1:11" s="14" customFormat="1" ht="168.75" customHeight="1" x14ac:dyDescent="0.2">
      <c r="A15" s="128" t="s">
        <v>198</v>
      </c>
      <c r="B15" s="74" t="s">
        <v>199</v>
      </c>
      <c r="C15" s="128" t="s">
        <v>6</v>
      </c>
      <c r="D15" s="128">
        <v>760</v>
      </c>
      <c r="E15" s="128" t="s">
        <v>196</v>
      </c>
      <c r="F15" s="130" t="s">
        <v>200</v>
      </c>
      <c r="G15" s="130" t="s">
        <v>201</v>
      </c>
      <c r="H15" s="21">
        <v>4500</v>
      </c>
      <c r="I15" s="21">
        <f>I20+I23</f>
        <v>521.14</v>
      </c>
      <c r="J15" s="21">
        <f>J20+J23</f>
        <v>400</v>
      </c>
      <c r="K15" s="144">
        <f>J15*100/I15</f>
        <v>76.754806769773964</v>
      </c>
    </row>
    <row r="16" spans="1:11" ht="94.5" x14ac:dyDescent="0.2">
      <c r="A16" s="35" t="s">
        <v>80</v>
      </c>
      <c r="B16" s="36" t="s">
        <v>202</v>
      </c>
      <c r="C16" s="130" t="s">
        <v>203</v>
      </c>
      <c r="D16" s="38"/>
      <c r="E16" s="130" t="s">
        <v>195</v>
      </c>
      <c r="F16" s="130" t="s">
        <v>195</v>
      </c>
      <c r="G16" s="130" t="s">
        <v>195</v>
      </c>
      <c r="H16" s="21"/>
      <c r="I16" s="21"/>
      <c r="J16" s="21"/>
      <c r="K16" s="138"/>
    </row>
    <row r="17" spans="1:11" ht="120" customHeight="1" x14ac:dyDescent="0.2">
      <c r="A17" s="35" t="s">
        <v>81</v>
      </c>
      <c r="B17" s="36" t="s">
        <v>10</v>
      </c>
      <c r="C17" s="130" t="s">
        <v>448</v>
      </c>
      <c r="D17" s="38"/>
      <c r="E17" s="130" t="s">
        <v>195</v>
      </c>
      <c r="F17" s="130" t="s">
        <v>195</v>
      </c>
      <c r="G17" s="130" t="s">
        <v>195</v>
      </c>
      <c r="H17" s="21"/>
      <c r="I17" s="21"/>
      <c r="J17" s="21"/>
      <c r="K17" s="138"/>
    </row>
    <row r="18" spans="1:11" ht="57.75" customHeight="1" x14ac:dyDescent="0.2">
      <c r="A18" s="35" t="s">
        <v>82</v>
      </c>
      <c r="B18" s="36" t="s">
        <v>11</v>
      </c>
      <c r="C18" s="130" t="s">
        <v>6</v>
      </c>
      <c r="D18" s="38"/>
      <c r="E18" s="130" t="s">
        <v>195</v>
      </c>
      <c r="F18" s="130" t="s">
        <v>195</v>
      </c>
      <c r="G18" s="130" t="s">
        <v>195</v>
      </c>
      <c r="H18" s="21"/>
      <c r="I18" s="21"/>
      <c r="J18" s="21"/>
      <c r="K18" s="138"/>
    </row>
    <row r="19" spans="1:11" ht="173.25" x14ac:dyDescent="0.2">
      <c r="A19" s="35" t="s">
        <v>83</v>
      </c>
      <c r="B19" s="36" t="s">
        <v>204</v>
      </c>
      <c r="C19" s="130" t="s">
        <v>205</v>
      </c>
      <c r="D19" s="38"/>
      <c r="E19" s="130" t="s">
        <v>195</v>
      </c>
      <c r="F19" s="130" t="s">
        <v>195</v>
      </c>
      <c r="G19" s="130" t="s">
        <v>195</v>
      </c>
      <c r="H19" s="21"/>
      <c r="I19" s="21"/>
      <c r="J19" s="21"/>
      <c r="K19" s="138"/>
    </row>
    <row r="20" spans="1:11" ht="71.25" customHeight="1" x14ac:dyDescent="0.2">
      <c r="A20" s="128" t="s">
        <v>84</v>
      </c>
      <c r="B20" s="36" t="s">
        <v>453</v>
      </c>
      <c r="C20" s="128" t="s">
        <v>6</v>
      </c>
      <c r="D20" s="128">
        <v>760</v>
      </c>
      <c r="E20" s="128" t="s">
        <v>196</v>
      </c>
      <c r="F20" s="130" t="s">
        <v>200</v>
      </c>
      <c r="G20" s="130" t="s">
        <v>201</v>
      </c>
      <c r="H20" s="20"/>
      <c r="I20" s="20">
        <v>50.1</v>
      </c>
      <c r="J20" s="20">
        <f>'[1]Таблица 13'!I89</f>
        <v>50.1</v>
      </c>
      <c r="K20" s="144">
        <f>J20*100/I20</f>
        <v>100</v>
      </c>
    </row>
    <row r="21" spans="1:11" ht="60" customHeight="1" x14ac:dyDescent="0.2">
      <c r="A21" s="35" t="s">
        <v>85</v>
      </c>
      <c r="B21" s="36" t="s">
        <v>13</v>
      </c>
      <c r="C21" s="130" t="s">
        <v>6</v>
      </c>
      <c r="D21" s="38"/>
      <c r="E21" s="130" t="s">
        <v>195</v>
      </c>
      <c r="F21" s="130" t="s">
        <v>195</v>
      </c>
      <c r="G21" s="130" t="s">
        <v>195</v>
      </c>
      <c r="H21" s="21"/>
      <c r="I21" s="21"/>
      <c r="J21" s="21"/>
      <c r="K21" s="138"/>
    </row>
    <row r="22" spans="1:11" ht="91.5" customHeight="1" x14ac:dyDescent="0.2">
      <c r="A22" s="128" t="s">
        <v>86</v>
      </c>
      <c r="B22" s="74" t="s">
        <v>53</v>
      </c>
      <c r="C22" s="128" t="s">
        <v>206</v>
      </c>
      <c r="D22" s="128">
        <v>760</v>
      </c>
      <c r="E22" s="128" t="s">
        <v>196</v>
      </c>
      <c r="F22" s="130" t="s">
        <v>207</v>
      </c>
      <c r="G22" s="130" t="s">
        <v>208</v>
      </c>
      <c r="H22" s="20"/>
      <c r="I22" s="20"/>
      <c r="J22" s="20"/>
      <c r="K22" s="138"/>
    </row>
    <row r="23" spans="1:11" ht="102.75" customHeight="1" x14ac:dyDescent="0.2">
      <c r="A23" s="128" t="s">
        <v>87</v>
      </c>
      <c r="B23" s="74" t="s">
        <v>55</v>
      </c>
      <c r="C23" s="128" t="s">
        <v>203</v>
      </c>
      <c r="D23" s="128">
        <v>760</v>
      </c>
      <c r="E23" s="128" t="s">
        <v>196</v>
      </c>
      <c r="F23" s="130" t="s">
        <v>207</v>
      </c>
      <c r="G23" s="130" t="s">
        <v>201</v>
      </c>
      <c r="H23" s="20">
        <v>4500</v>
      </c>
      <c r="I23" s="20">
        <v>471.04</v>
      </c>
      <c r="J23" s="20">
        <f>'[1]Таблица 13'!I110</f>
        <v>349.9</v>
      </c>
      <c r="K23" s="144">
        <f>J23*100/I23</f>
        <v>74.282438858695656</v>
      </c>
    </row>
    <row r="24" spans="1:11" ht="70.5" customHeight="1" x14ac:dyDescent="0.2">
      <c r="A24" s="128" t="s">
        <v>88</v>
      </c>
      <c r="B24" s="74" t="s">
        <v>54</v>
      </c>
      <c r="C24" s="128" t="s">
        <v>6</v>
      </c>
      <c r="D24" s="128">
        <v>760</v>
      </c>
      <c r="E24" s="128" t="s">
        <v>196</v>
      </c>
      <c r="F24" s="130" t="s">
        <v>200</v>
      </c>
      <c r="G24" s="130" t="s">
        <v>201</v>
      </c>
      <c r="H24" s="20"/>
      <c r="I24" s="20"/>
      <c r="J24" s="20"/>
      <c r="K24" s="138"/>
    </row>
    <row r="25" spans="1:11" ht="118.5" customHeight="1" x14ac:dyDescent="0.2">
      <c r="A25" s="35" t="s">
        <v>89</v>
      </c>
      <c r="B25" s="36" t="s">
        <v>209</v>
      </c>
      <c r="C25" s="130" t="s">
        <v>210</v>
      </c>
      <c r="D25" s="38"/>
      <c r="E25" s="130" t="s">
        <v>195</v>
      </c>
      <c r="F25" s="130" t="s">
        <v>195</v>
      </c>
      <c r="G25" s="130" t="s">
        <v>195</v>
      </c>
      <c r="H25" s="21"/>
      <c r="I25" s="21"/>
      <c r="J25" s="21"/>
      <c r="K25" s="138"/>
    </row>
    <row r="26" spans="1:11" ht="65.25" customHeight="1" x14ac:dyDescent="0.2">
      <c r="A26" s="27" t="s">
        <v>19</v>
      </c>
      <c r="B26" s="24" t="s">
        <v>94</v>
      </c>
      <c r="C26" s="25" t="s">
        <v>6</v>
      </c>
      <c r="D26" s="23">
        <v>760</v>
      </c>
      <c r="E26" s="25" t="s">
        <v>195</v>
      </c>
      <c r="F26" s="25" t="s">
        <v>195</v>
      </c>
      <c r="G26" s="25" t="s">
        <v>195</v>
      </c>
      <c r="H26" s="29">
        <v>12622.5</v>
      </c>
      <c r="I26" s="29">
        <f>I27</f>
        <v>12623.7</v>
      </c>
      <c r="J26" s="29">
        <f>J27</f>
        <v>338.7</v>
      </c>
      <c r="K26" s="144">
        <f t="shared" ref="K26:K28" si="1">J26*100/I26</f>
        <v>2.6830485515340192</v>
      </c>
    </row>
    <row r="27" spans="1:11" ht="59.25" customHeight="1" x14ac:dyDescent="0.2">
      <c r="A27" s="30" t="s">
        <v>20</v>
      </c>
      <c r="B27" s="31" t="s">
        <v>95</v>
      </c>
      <c r="C27" s="32" t="s">
        <v>6</v>
      </c>
      <c r="D27" s="33">
        <v>760</v>
      </c>
      <c r="E27" s="32" t="s">
        <v>195</v>
      </c>
      <c r="F27" s="32" t="s">
        <v>195</v>
      </c>
      <c r="G27" s="32" t="s">
        <v>195</v>
      </c>
      <c r="H27" s="34">
        <v>12622.5</v>
      </c>
      <c r="I27" s="34">
        <f>I32+I35</f>
        <v>12623.7</v>
      </c>
      <c r="J27" s="34">
        <f>J32+J35</f>
        <v>338.7</v>
      </c>
      <c r="K27" s="144">
        <f t="shared" si="1"/>
        <v>2.6830485515340192</v>
      </c>
    </row>
    <row r="28" spans="1:11" ht="45" customHeight="1" x14ac:dyDescent="0.2">
      <c r="A28" s="128" t="s">
        <v>72</v>
      </c>
      <c r="B28" s="74" t="s">
        <v>76</v>
      </c>
      <c r="C28" s="128" t="s">
        <v>6</v>
      </c>
      <c r="D28" s="128" t="s">
        <v>211</v>
      </c>
      <c r="E28" s="128" t="s">
        <v>212</v>
      </c>
      <c r="F28" s="128" t="s">
        <v>215</v>
      </c>
      <c r="G28" s="128" t="s">
        <v>214</v>
      </c>
      <c r="H28" s="20">
        <v>0</v>
      </c>
      <c r="I28" s="20">
        <f>I29+I30+I31+I32+I33+I34</f>
        <v>1.2</v>
      </c>
      <c r="J28" s="20">
        <f>J29+J30+J31+J32+J33+J34</f>
        <v>1.2</v>
      </c>
      <c r="K28" s="144">
        <f t="shared" si="1"/>
        <v>100</v>
      </c>
    </row>
    <row r="29" spans="1:11" ht="51" customHeight="1" x14ac:dyDescent="0.2">
      <c r="A29" s="128" t="s">
        <v>96</v>
      </c>
      <c r="B29" s="74" t="s">
        <v>62</v>
      </c>
      <c r="C29" s="128" t="s">
        <v>6</v>
      </c>
      <c r="D29" s="128" t="s">
        <v>211</v>
      </c>
      <c r="E29" s="128" t="s">
        <v>212</v>
      </c>
      <c r="F29" s="128" t="s">
        <v>215</v>
      </c>
      <c r="G29" s="128" t="s">
        <v>214</v>
      </c>
      <c r="H29" s="20"/>
      <c r="I29" s="20"/>
      <c r="J29" s="20"/>
      <c r="K29" s="138"/>
    </row>
    <row r="30" spans="1:11" ht="42" customHeight="1" x14ac:dyDescent="0.2">
      <c r="A30" s="35" t="s">
        <v>97</v>
      </c>
      <c r="B30" s="36" t="s">
        <v>63</v>
      </c>
      <c r="C30" s="130" t="s">
        <v>6</v>
      </c>
      <c r="D30" s="28"/>
      <c r="E30" s="23"/>
      <c r="F30" s="25"/>
      <c r="G30" s="25"/>
      <c r="H30" s="29"/>
      <c r="I30" s="29"/>
      <c r="J30" s="29"/>
      <c r="K30" s="138"/>
    </row>
    <row r="31" spans="1:11" ht="57" customHeight="1" x14ac:dyDescent="0.2">
      <c r="A31" s="35" t="s">
        <v>98</v>
      </c>
      <c r="B31" s="36" t="s">
        <v>64</v>
      </c>
      <c r="C31" s="130" t="s">
        <v>6</v>
      </c>
      <c r="D31" s="38"/>
      <c r="E31" s="130"/>
      <c r="F31" s="130"/>
      <c r="G31" s="130"/>
      <c r="H31" s="21"/>
      <c r="I31" s="21"/>
      <c r="J31" s="21"/>
      <c r="K31" s="138"/>
    </row>
    <row r="32" spans="1:11" ht="44.25" customHeight="1" x14ac:dyDescent="0.2">
      <c r="A32" s="128" t="s">
        <v>99</v>
      </c>
      <c r="B32" s="74" t="s">
        <v>75</v>
      </c>
      <c r="C32" s="128" t="s">
        <v>6</v>
      </c>
      <c r="D32" s="128" t="s">
        <v>211</v>
      </c>
      <c r="E32" s="128" t="s">
        <v>212</v>
      </c>
      <c r="F32" s="128" t="s">
        <v>215</v>
      </c>
      <c r="G32" s="128" t="s">
        <v>214</v>
      </c>
      <c r="H32" s="20">
        <v>0</v>
      </c>
      <c r="I32" s="20">
        <v>1.2</v>
      </c>
      <c r="J32" s="20">
        <v>1.2</v>
      </c>
      <c r="K32" s="144">
        <f>J32*100/I32</f>
        <v>100</v>
      </c>
    </row>
    <row r="33" spans="1:11" ht="54.75" customHeight="1" x14ac:dyDescent="0.2">
      <c r="A33" s="35" t="s">
        <v>100</v>
      </c>
      <c r="B33" s="36" t="s">
        <v>65</v>
      </c>
      <c r="C33" s="130" t="s">
        <v>6</v>
      </c>
      <c r="D33" s="38"/>
      <c r="E33" s="130"/>
      <c r="F33" s="130"/>
      <c r="G33" s="130"/>
      <c r="H33" s="21"/>
      <c r="I33" s="21"/>
      <c r="J33" s="21"/>
      <c r="K33" s="138"/>
    </row>
    <row r="34" spans="1:11" ht="50.25" customHeight="1" x14ac:dyDescent="0.2">
      <c r="A34" s="35" t="s">
        <v>101</v>
      </c>
      <c r="B34" s="36" t="s">
        <v>71</v>
      </c>
      <c r="C34" s="130" t="s">
        <v>6</v>
      </c>
      <c r="D34" s="38"/>
      <c r="E34" s="130"/>
      <c r="F34" s="130"/>
      <c r="G34" s="130"/>
      <c r="H34" s="21"/>
      <c r="I34" s="21"/>
      <c r="J34" s="21"/>
      <c r="K34" s="138"/>
    </row>
    <row r="35" spans="1:11" ht="55.5" customHeight="1" x14ac:dyDescent="0.2">
      <c r="A35" s="128" t="s">
        <v>73</v>
      </c>
      <c r="B35" s="74" t="s">
        <v>102</v>
      </c>
      <c r="C35" s="128" t="s">
        <v>6</v>
      </c>
      <c r="D35" s="128">
        <v>760</v>
      </c>
      <c r="E35" s="128" t="s">
        <v>212</v>
      </c>
      <c r="F35" s="128" t="s">
        <v>216</v>
      </c>
      <c r="G35" s="128" t="s">
        <v>213</v>
      </c>
      <c r="H35" s="21">
        <v>12622.5</v>
      </c>
      <c r="I35" s="21">
        <v>12622.5</v>
      </c>
      <c r="J35" s="21">
        <f>'[1]Таблица 13'!I222</f>
        <v>337.5</v>
      </c>
      <c r="K35" s="144">
        <f>J35*100/I35</f>
        <v>2.6737967914438503</v>
      </c>
    </row>
    <row r="36" spans="1:11" ht="52.5" customHeight="1" x14ac:dyDescent="0.2">
      <c r="A36" s="35" t="s">
        <v>74</v>
      </c>
      <c r="B36" s="36" t="s">
        <v>66</v>
      </c>
      <c r="C36" s="130" t="s">
        <v>6</v>
      </c>
      <c r="D36" s="38"/>
      <c r="E36" s="130"/>
      <c r="F36" s="130"/>
      <c r="G36" s="130"/>
      <c r="H36" s="21"/>
      <c r="I36" s="21"/>
      <c r="J36" s="21"/>
      <c r="K36" s="138"/>
    </row>
    <row r="37" spans="1:11" ht="88.5" customHeight="1" x14ac:dyDescent="0.2">
      <c r="A37" s="23" t="s">
        <v>67</v>
      </c>
      <c r="B37" s="24" t="s">
        <v>104</v>
      </c>
      <c r="C37" s="25" t="s">
        <v>206</v>
      </c>
      <c r="D37" s="23" t="s">
        <v>211</v>
      </c>
      <c r="E37" s="25" t="s">
        <v>195</v>
      </c>
      <c r="F37" s="25" t="s">
        <v>195</v>
      </c>
      <c r="G37" s="25" t="s">
        <v>195</v>
      </c>
      <c r="H37" s="29">
        <f>H38</f>
        <v>369767</v>
      </c>
      <c r="I37" s="29">
        <f>I38</f>
        <v>373538.48</v>
      </c>
      <c r="J37" s="29">
        <f>J38</f>
        <v>371450.75400000002</v>
      </c>
      <c r="K37" s="144">
        <f t="shared" ref="K37:K39" si="2">J37*100/I37</f>
        <v>99.441094796980494</v>
      </c>
    </row>
    <row r="38" spans="1:11" s="42" customFormat="1" ht="68.25" customHeight="1" x14ac:dyDescent="0.25">
      <c r="A38" s="41" t="s">
        <v>68</v>
      </c>
      <c r="B38" s="31" t="s">
        <v>105</v>
      </c>
      <c r="C38" s="32" t="s">
        <v>6</v>
      </c>
      <c r="D38" s="33">
        <v>760</v>
      </c>
      <c r="E38" s="32" t="s">
        <v>195</v>
      </c>
      <c r="F38" s="32" t="s">
        <v>195</v>
      </c>
      <c r="G38" s="32" t="s">
        <v>195</v>
      </c>
      <c r="H38" s="34">
        <f>H39+H52+H55+H59+H60+H61+H62+H63</f>
        <v>369767</v>
      </c>
      <c r="I38" s="34">
        <f>I39+I53+I54+I55+I60</f>
        <v>373538.48</v>
      </c>
      <c r="J38" s="34">
        <f>J39+J55+J60+J54+J53</f>
        <v>371450.75400000002</v>
      </c>
      <c r="K38" s="144">
        <f t="shared" si="2"/>
        <v>99.441094796980494</v>
      </c>
    </row>
    <row r="39" spans="1:11" s="42" customFormat="1" ht="60" customHeight="1" x14ac:dyDescent="0.25">
      <c r="A39" s="128" t="s">
        <v>69</v>
      </c>
      <c r="B39" s="74" t="s">
        <v>106</v>
      </c>
      <c r="C39" s="128" t="s">
        <v>6</v>
      </c>
      <c r="D39" s="128" t="s">
        <v>211</v>
      </c>
      <c r="E39" s="128" t="s">
        <v>212</v>
      </c>
      <c r="F39" s="128" t="s">
        <v>217</v>
      </c>
      <c r="G39" s="128" t="s">
        <v>218</v>
      </c>
      <c r="H39" s="20">
        <v>366800.86</v>
      </c>
      <c r="I39" s="20">
        <v>370448.13</v>
      </c>
      <c r="J39" s="20">
        <f>'[1]Таблица 13'!I250</f>
        <v>370448.13</v>
      </c>
      <c r="K39" s="144">
        <f t="shared" si="2"/>
        <v>100</v>
      </c>
    </row>
    <row r="40" spans="1:11" s="19" customFormat="1" ht="45.75" customHeight="1" x14ac:dyDescent="0.25">
      <c r="A40" s="128" t="s">
        <v>70</v>
      </c>
      <c r="B40" s="36" t="s">
        <v>219</v>
      </c>
      <c r="C40" s="130" t="s">
        <v>6</v>
      </c>
      <c r="D40" s="128"/>
      <c r="E40" s="128"/>
      <c r="F40" s="128"/>
      <c r="G40" s="128"/>
      <c r="H40" s="20"/>
      <c r="I40" s="20"/>
      <c r="J40" s="20"/>
      <c r="K40" s="143"/>
    </row>
    <row r="41" spans="1:11" s="19" customFormat="1" ht="52.5" customHeight="1" x14ac:dyDescent="0.25">
      <c r="A41" s="128" t="s">
        <v>107</v>
      </c>
      <c r="B41" s="36" t="s">
        <v>23</v>
      </c>
      <c r="C41" s="130" t="s">
        <v>6</v>
      </c>
      <c r="D41" s="23"/>
      <c r="E41" s="23"/>
      <c r="F41" s="23"/>
      <c r="G41" s="23"/>
      <c r="H41" s="26"/>
      <c r="I41" s="26"/>
      <c r="J41" s="26"/>
      <c r="K41" s="143"/>
    </row>
    <row r="42" spans="1:11" ht="63" x14ac:dyDescent="0.2">
      <c r="A42" s="128" t="s">
        <v>108</v>
      </c>
      <c r="B42" s="36" t="s">
        <v>24</v>
      </c>
      <c r="C42" s="130" t="s">
        <v>206</v>
      </c>
      <c r="D42" s="23"/>
      <c r="E42" s="23"/>
      <c r="F42" s="23"/>
      <c r="G42" s="23"/>
      <c r="H42" s="20"/>
      <c r="I42" s="20"/>
      <c r="J42" s="20"/>
      <c r="K42" s="138"/>
    </row>
    <row r="43" spans="1:11" ht="49.5" customHeight="1" x14ac:dyDescent="0.2">
      <c r="A43" s="128" t="s">
        <v>109</v>
      </c>
      <c r="B43" s="36" t="s">
        <v>25</v>
      </c>
      <c r="C43" s="130" t="s">
        <v>6</v>
      </c>
      <c r="D43" s="23"/>
      <c r="E43" s="23"/>
      <c r="F43" s="23"/>
      <c r="G43" s="23"/>
      <c r="H43" s="20"/>
      <c r="I43" s="20"/>
      <c r="J43" s="20"/>
      <c r="K43" s="138"/>
    </row>
    <row r="44" spans="1:11" ht="55.5" customHeight="1" x14ac:dyDescent="0.2">
      <c r="A44" s="128" t="s">
        <v>110</v>
      </c>
      <c r="B44" s="36" t="s">
        <v>27</v>
      </c>
      <c r="C44" s="130" t="s">
        <v>6</v>
      </c>
      <c r="D44" s="23"/>
      <c r="E44" s="23"/>
      <c r="F44" s="23"/>
      <c r="G44" s="23"/>
      <c r="H44" s="20"/>
      <c r="I44" s="20"/>
      <c r="J44" s="20"/>
      <c r="K44" s="138"/>
    </row>
    <row r="45" spans="1:11" ht="57.75" customHeight="1" x14ac:dyDescent="0.2">
      <c r="A45" s="128" t="s">
        <v>111</v>
      </c>
      <c r="B45" s="36" t="s">
        <v>28</v>
      </c>
      <c r="C45" s="130" t="s">
        <v>6</v>
      </c>
      <c r="D45" s="23"/>
      <c r="E45" s="23"/>
      <c r="F45" s="23"/>
      <c r="G45" s="23"/>
      <c r="H45" s="21"/>
      <c r="I45" s="21"/>
      <c r="J45" s="21"/>
      <c r="K45" s="138"/>
    </row>
    <row r="46" spans="1:11" ht="71.25" customHeight="1" x14ac:dyDescent="0.2">
      <c r="A46" s="128" t="s">
        <v>112</v>
      </c>
      <c r="B46" s="36" t="s">
        <v>220</v>
      </c>
      <c r="C46" s="130" t="s">
        <v>6</v>
      </c>
      <c r="D46" s="23"/>
      <c r="E46" s="23"/>
      <c r="F46" s="23"/>
      <c r="G46" s="23"/>
      <c r="H46" s="21"/>
      <c r="I46" s="21"/>
      <c r="J46" s="21"/>
      <c r="K46" s="138"/>
    </row>
    <row r="47" spans="1:11" ht="91.5" customHeight="1" x14ac:dyDescent="0.2">
      <c r="A47" s="128" t="s">
        <v>113</v>
      </c>
      <c r="B47" s="36" t="s">
        <v>30</v>
      </c>
      <c r="C47" s="130" t="s">
        <v>206</v>
      </c>
      <c r="D47" s="23"/>
      <c r="E47" s="23"/>
      <c r="F47" s="23"/>
      <c r="G47" s="23"/>
      <c r="H47" s="21"/>
      <c r="I47" s="21"/>
      <c r="J47" s="21"/>
      <c r="K47" s="138"/>
    </row>
    <row r="48" spans="1:11" ht="323.25" customHeight="1" x14ac:dyDescent="0.2">
      <c r="A48" s="128" t="s">
        <v>114</v>
      </c>
      <c r="B48" s="36" t="s">
        <v>31</v>
      </c>
      <c r="C48" s="130" t="s">
        <v>6</v>
      </c>
      <c r="D48" s="23"/>
      <c r="E48" s="23"/>
      <c r="F48" s="23"/>
      <c r="G48" s="23"/>
      <c r="H48" s="20"/>
      <c r="I48" s="20"/>
      <c r="J48" s="20"/>
      <c r="K48" s="138"/>
    </row>
    <row r="49" spans="1:11" ht="66" customHeight="1" x14ac:dyDescent="0.2">
      <c r="A49" s="128" t="s">
        <v>115</v>
      </c>
      <c r="B49" s="36" t="s">
        <v>32</v>
      </c>
      <c r="C49" s="130" t="s">
        <v>6</v>
      </c>
      <c r="D49" s="23"/>
      <c r="E49" s="23"/>
      <c r="F49" s="23"/>
      <c r="G49" s="23"/>
      <c r="H49" s="20"/>
      <c r="I49" s="20"/>
      <c r="J49" s="20"/>
      <c r="K49" s="138"/>
    </row>
    <row r="50" spans="1:11" ht="132" customHeight="1" x14ac:dyDescent="0.2">
      <c r="A50" s="128" t="s">
        <v>116</v>
      </c>
      <c r="B50" s="36" t="s">
        <v>33</v>
      </c>
      <c r="C50" s="130" t="s">
        <v>206</v>
      </c>
      <c r="D50" s="23"/>
      <c r="E50" s="23"/>
      <c r="F50" s="23"/>
      <c r="G50" s="23"/>
      <c r="H50" s="20"/>
      <c r="I50" s="20"/>
      <c r="J50" s="20"/>
      <c r="K50" s="138"/>
    </row>
    <row r="51" spans="1:11" ht="94.5" customHeight="1" x14ac:dyDescent="0.2">
      <c r="A51" s="128" t="s">
        <v>117</v>
      </c>
      <c r="B51" s="36" t="s">
        <v>34</v>
      </c>
      <c r="C51" s="130" t="s">
        <v>6</v>
      </c>
      <c r="D51" s="23"/>
      <c r="E51" s="23"/>
      <c r="F51" s="23"/>
      <c r="G51" s="23"/>
      <c r="H51" s="20"/>
      <c r="I51" s="20"/>
      <c r="J51" s="20"/>
      <c r="K51" s="138"/>
    </row>
    <row r="52" spans="1:11" ht="65.25" customHeight="1" x14ac:dyDescent="0.2">
      <c r="A52" s="128" t="s">
        <v>134</v>
      </c>
      <c r="B52" s="74" t="s">
        <v>135</v>
      </c>
      <c r="C52" s="128" t="s">
        <v>6</v>
      </c>
      <c r="D52" s="128" t="s">
        <v>211</v>
      </c>
      <c r="E52" s="128" t="s">
        <v>212</v>
      </c>
      <c r="F52" s="128" t="s">
        <v>221</v>
      </c>
      <c r="G52" s="128" t="s">
        <v>218</v>
      </c>
      <c r="H52" s="20"/>
      <c r="I52" s="20"/>
      <c r="J52" s="20"/>
      <c r="K52" s="138"/>
    </row>
    <row r="53" spans="1:11" ht="15.75" x14ac:dyDescent="0.2">
      <c r="A53" s="177" t="s">
        <v>118</v>
      </c>
      <c r="B53" s="195" t="s">
        <v>36</v>
      </c>
      <c r="C53" s="177" t="s">
        <v>6</v>
      </c>
      <c r="D53" s="177" t="s">
        <v>211</v>
      </c>
      <c r="E53" s="180">
        <v>401</v>
      </c>
      <c r="F53" s="128" t="s">
        <v>326</v>
      </c>
      <c r="G53" s="128" t="s">
        <v>213</v>
      </c>
      <c r="H53" s="20"/>
      <c r="I53" s="20">
        <f>I58</f>
        <v>47.6</v>
      </c>
      <c r="J53" s="20">
        <f>J58</f>
        <v>47.6</v>
      </c>
      <c r="K53" s="144">
        <f t="shared" ref="K53:K58" si="3">J53*100/I53</f>
        <v>100</v>
      </c>
    </row>
    <row r="54" spans="1:11" ht="15.75" x14ac:dyDescent="0.2">
      <c r="A54" s="178"/>
      <c r="B54" s="197"/>
      <c r="C54" s="178"/>
      <c r="D54" s="178"/>
      <c r="E54" s="181"/>
      <c r="F54" s="128" t="s">
        <v>452</v>
      </c>
      <c r="G54" s="128" t="s">
        <v>451</v>
      </c>
      <c r="H54" s="20"/>
      <c r="I54" s="20">
        <f>I56</f>
        <v>355.8</v>
      </c>
      <c r="J54" s="20">
        <f>J56</f>
        <v>287.64999999999998</v>
      </c>
      <c r="K54" s="144">
        <f t="shared" si="3"/>
        <v>80.845980888139394</v>
      </c>
    </row>
    <row r="55" spans="1:11" ht="15.75" x14ac:dyDescent="0.2">
      <c r="A55" s="179"/>
      <c r="B55" s="196"/>
      <c r="C55" s="179"/>
      <c r="D55" s="179"/>
      <c r="E55" s="182"/>
      <c r="F55" s="128" t="s">
        <v>452</v>
      </c>
      <c r="G55" s="128" t="s">
        <v>213</v>
      </c>
      <c r="H55" s="20">
        <v>2966.14</v>
      </c>
      <c r="I55" s="20">
        <f>I57</f>
        <v>2562.7399999999998</v>
      </c>
      <c r="J55" s="20">
        <f>J57</f>
        <v>571</v>
      </c>
      <c r="K55" s="144">
        <f t="shared" si="3"/>
        <v>22.280840038396406</v>
      </c>
    </row>
    <row r="56" spans="1:11" ht="50.25" customHeight="1" x14ac:dyDescent="0.2">
      <c r="A56" s="177" t="s">
        <v>119</v>
      </c>
      <c r="B56" s="185" t="s">
        <v>222</v>
      </c>
      <c r="C56" s="183" t="s">
        <v>6</v>
      </c>
      <c r="D56" s="177" t="s">
        <v>211</v>
      </c>
      <c r="E56" s="183" t="s">
        <v>212</v>
      </c>
      <c r="F56" s="128" t="s">
        <v>452</v>
      </c>
      <c r="G56" s="128" t="s">
        <v>451</v>
      </c>
      <c r="H56" s="20">
        <v>0</v>
      </c>
      <c r="I56" s="20">
        <v>355.8</v>
      </c>
      <c r="J56" s="20">
        <v>287.64999999999998</v>
      </c>
      <c r="K56" s="144">
        <f t="shared" si="3"/>
        <v>80.845980888139394</v>
      </c>
    </row>
    <row r="57" spans="1:11" ht="70.5" customHeight="1" x14ac:dyDescent="0.2">
      <c r="A57" s="179"/>
      <c r="B57" s="186"/>
      <c r="C57" s="184"/>
      <c r="D57" s="179"/>
      <c r="E57" s="184"/>
      <c r="F57" s="128" t="s">
        <v>452</v>
      </c>
      <c r="G57" s="128" t="s">
        <v>213</v>
      </c>
      <c r="H57" s="20">
        <v>2966.14</v>
      </c>
      <c r="I57" s="20">
        <v>2562.7399999999998</v>
      </c>
      <c r="J57" s="20">
        <v>571</v>
      </c>
      <c r="K57" s="144">
        <f t="shared" si="3"/>
        <v>22.280840038396406</v>
      </c>
    </row>
    <row r="58" spans="1:11" ht="141.75" customHeight="1" x14ac:dyDescent="0.2">
      <c r="A58" s="128" t="s">
        <v>120</v>
      </c>
      <c r="B58" s="90" t="s">
        <v>58</v>
      </c>
      <c r="C58" s="90" t="s">
        <v>6</v>
      </c>
      <c r="D58" s="149" t="s">
        <v>211</v>
      </c>
      <c r="E58" s="90" t="s">
        <v>212</v>
      </c>
      <c r="F58" s="128" t="s">
        <v>326</v>
      </c>
      <c r="G58" s="128" t="s">
        <v>213</v>
      </c>
      <c r="H58" s="20">
        <v>0</v>
      </c>
      <c r="I58" s="21">
        <v>47.6</v>
      </c>
      <c r="J58" s="20">
        <f>'[1]Таблица 13'!I362</f>
        <v>47.6</v>
      </c>
      <c r="K58" s="144">
        <f t="shared" si="3"/>
        <v>100</v>
      </c>
    </row>
    <row r="59" spans="1:11" ht="72" customHeight="1" x14ac:dyDescent="0.2">
      <c r="A59" s="128" t="s">
        <v>125</v>
      </c>
      <c r="B59" s="89" t="s">
        <v>37</v>
      </c>
      <c r="C59" s="128" t="s">
        <v>6</v>
      </c>
      <c r="D59" s="128" t="s">
        <v>211</v>
      </c>
      <c r="E59" s="128" t="s">
        <v>224</v>
      </c>
      <c r="F59" s="128" t="s">
        <v>225</v>
      </c>
      <c r="G59" s="128" t="s">
        <v>226</v>
      </c>
      <c r="H59" s="20"/>
      <c r="I59" s="20"/>
      <c r="J59" s="20"/>
      <c r="K59" s="138"/>
    </row>
    <row r="60" spans="1:11" ht="109.5" customHeight="1" x14ac:dyDescent="0.2">
      <c r="A60" s="128" t="s">
        <v>127</v>
      </c>
      <c r="B60" s="129" t="s">
        <v>52</v>
      </c>
      <c r="C60" s="127" t="s">
        <v>6</v>
      </c>
      <c r="D60" s="127" t="s">
        <v>211</v>
      </c>
      <c r="E60" s="127" t="s">
        <v>212</v>
      </c>
      <c r="F60" s="128" t="s">
        <v>227</v>
      </c>
      <c r="G60" s="128" t="s">
        <v>218</v>
      </c>
      <c r="H60" s="20">
        <v>0</v>
      </c>
      <c r="I60" s="20">
        <v>124.21</v>
      </c>
      <c r="J60" s="20">
        <f>'[1]Таблица 13'!I411</f>
        <v>96.373999999999995</v>
      </c>
      <c r="K60" s="144">
        <f>J60*100/I60</f>
        <v>77.589566057483296</v>
      </c>
    </row>
    <row r="61" spans="1:11" ht="72" customHeight="1" x14ac:dyDescent="0.2">
      <c r="A61" s="128" t="s">
        <v>128</v>
      </c>
      <c r="B61" s="89" t="s">
        <v>129</v>
      </c>
      <c r="C61" s="128" t="s">
        <v>6</v>
      </c>
      <c r="D61" s="128" t="s">
        <v>228</v>
      </c>
      <c r="E61" s="128" t="s">
        <v>229</v>
      </c>
      <c r="F61" s="128" t="s">
        <v>231</v>
      </c>
      <c r="G61" s="128" t="s">
        <v>230</v>
      </c>
      <c r="H61" s="20"/>
      <c r="I61" s="20"/>
      <c r="J61" s="20"/>
      <c r="K61" s="138"/>
    </row>
    <row r="62" spans="1:11" ht="62.25" customHeight="1" x14ac:dyDescent="0.2">
      <c r="A62" s="128" t="s">
        <v>131</v>
      </c>
      <c r="B62" s="89" t="s">
        <v>168</v>
      </c>
      <c r="C62" s="128" t="s">
        <v>6</v>
      </c>
      <c r="D62" s="128">
        <v>760</v>
      </c>
      <c r="E62" s="128" t="s">
        <v>232</v>
      </c>
      <c r="F62" s="128" t="s">
        <v>233</v>
      </c>
      <c r="G62" s="130">
        <v>240</v>
      </c>
      <c r="H62" s="20"/>
      <c r="I62" s="20"/>
      <c r="J62" s="20"/>
      <c r="K62" s="138"/>
    </row>
    <row r="63" spans="1:11" ht="63.75" customHeight="1" x14ac:dyDescent="0.2">
      <c r="A63" s="35" t="s">
        <v>133</v>
      </c>
      <c r="B63" s="44" t="s">
        <v>103</v>
      </c>
      <c r="C63" s="130" t="s">
        <v>6</v>
      </c>
      <c r="D63" s="38"/>
      <c r="E63" s="35"/>
      <c r="F63" s="128"/>
      <c r="G63" s="38"/>
      <c r="H63" s="20"/>
      <c r="I63" s="20"/>
      <c r="J63" s="20"/>
      <c r="K63" s="138"/>
    </row>
    <row r="64" spans="1:11" s="14" customFormat="1" ht="61.5" customHeight="1" x14ac:dyDescent="0.2">
      <c r="A64" s="27" t="s">
        <v>136</v>
      </c>
      <c r="B64" s="45" t="s">
        <v>137</v>
      </c>
      <c r="C64" s="25" t="s">
        <v>6</v>
      </c>
      <c r="D64" s="23">
        <v>760</v>
      </c>
      <c r="E64" s="25" t="s">
        <v>195</v>
      </c>
      <c r="F64" s="25" t="s">
        <v>195</v>
      </c>
      <c r="G64" s="25" t="s">
        <v>195</v>
      </c>
      <c r="H64" s="26">
        <v>22965.1</v>
      </c>
      <c r="I64" s="26">
        <f>I65</f>
        <v>22965.1</v>
      </c>
      <c r="J64" s="26">
        <f>J65</f>
        <v>22729.14</v>
      </c>
      <c r="K64" s="144">
        <f t="shared" ref="K64:K66" si="4">J64*100/I64</f>
        <v>98.972527879260269</v>
      </c>
    </row>
    <row r="65" spans="1:11" ht="61.5" customHeight="1" x14ac:dyDescent="0.2">
      <c r="A65" s="41" t="s">
        <v>138</v>
      </c>
      <c r="B65" s="46" t="s">
        <v>169</v>
      </c>
      <c r="C65" s="32" t="s">
        <v>6</v>
      </c>
      <c r="D65" s="33">
        <v>760</v>
      </c>
      <c r="E65" s="32" t="s">
        <v>195</v>
      </c>
      <c r="F65" s="32" t="s">
        <v>195</v>
      </c>
      <c r="G65" s="32" t="s">
        <v>195</v>
      </c>
      <c r="H65" s="34">
        <v>22965.1</v>
      </c>
      <c r="I65" s="34">
        <f>I66+I72+I73+I78+I80</f>
        <v>22965.1</v>
      </c>
      <c r="J65" s="34">
        <f>J66+J72+J73+J78+J80</f>
        <v>22729.14</v>
      </c>
      <c r="K65" s="144">
        <f t="shared" si="4"/>
        <v>98.972527879260269</v>
      </c>
    </row>
    <row r="66" spans="1:11" s="14" customFormat="1" ht="94.5" customHeight="1" x14ac:dyDescent="0.2">
      <c r="A66" s="128" t="s">
        <v>139</v>
      </c>
      <c r="B66" s="89" t="s">
        <v>140</v>
      </c>
      <c r="C66" s="128" t="s">
        <v>6</v>
      </c>
      <c r="D66" s="128">
        <v>760</v>
      </c>
      <c r="E66" s="128" t="s">
        <v>232</v>
      </c>
      <c r="F66" s="128" t="s">
        <v>327</v>
      </c>
      <c r="G66" s="128" t="s">
        <v>214</v>
      </c>
      <c r="H66" s="20">
        <v>320</v>
      </c>
      <c r="I66" s="20">
        <v>320</v>
      </c>
      <c r="J66" s="20">
        <f>'[1]Таблица 13'!I467</f>
        <v>319.62</v>
      </c>
      <c r="K66" s="144">
        <f t="shared" si="4"/>
        <v>99.881249999999994</v>
      </c>
    </row>
    <row r="67" spans="1:11" ht="60.75" customHeight="1" x14ac:dyDescent="0.2">
      <c r="A67" s="35" t="s">
        <v>141</v>
      </c>
      <c r="B67" s="44" t="s">
        <v>42</v>
      </c>
      <c r="C67" s="130" t="s">
        <v>6</v>
      </c>
      <c r="D67" s="130"/>
      <c r="E67" s="130"/>
      <c r="F67" s="130"/>
      <c r="G67" s="130"/>
      <c r="H67" s="20"/>
      <c r="I67" s="20"/>
      <c r="J67" s="20"/>
      <c r="K67" s="138"/>
    </row>
    <row r="68" spans="1:11" ht="132.75" customHeight="1" x14ac:dyDescent="0.2">
      <c r="A68" s="35" t="s">
        <v>142</v>
      </c>
      <c r="B68" s="44" t="s">
        <v>43</v>
      </c>
      <c r="C68" s="130" t="s">
        <v>6</v>
      </c>
      <c r="D68" s="130"/>
      <c r="E68" s="130"/>
      <c r="F68" s="130"/>
      <c r="G68" s="130"/>
      <c r="H68" s="20"/>
      <c r="I68" s="20"/>
      <c r="J68" s="20"/>
      <c r="K68" s="138"/>
    </row>
    <row r="69" spans="1:11" ht="75.75" customHeight="1" x14ac:dyDescent="0.2">
      <c r="A69" s="35" t="s">
        <v>143</v>
      </c>
      <c r="B69" s="44" t="s">
        <v>144</v>
      </c>
      <c r="C69" s="130" t="s">
        <v>6</v>
      </c>
      <c r="D69" s="130"/>
      <c r="E69" s="130"/>
      <c r="F69" s="130"/>
      <c r="G69" s="130"/>
      <c r="H69" s="20"/>
      <c r="I69" s="20"/>
      <c r="J69" s="20"/>
      <c r="K69" s="138"/>
    </row>
    <row r="70" spans="1:11" ht="59.25" customHeight="1" x14ac:dyDescent="0.2">
      <c r="A70" s="35" t="s">
        <v>145</v>
      </c>
      <c r="B70" s="44" t="s">
        <v>44</v>
      </c>
      <c r="C70" s="130" t="s">
        <v>6</v>
      </c>
      <c r="D70" s="130"/>
      <c r="E70" s="130"/>
      <c r="F70" s="130"/>
      <c r="G70" s="130"/>
      <c r="H70" s="20"/>
      <c r="I70" s="20"/>
      <c r="J70" s="20"/>
      <c r="K70" s="138"/>
    </row>
    <row r="71" spans="1:11" ht="78.75" customHeight="1" x14ac:dyDescent="0.2">
      <c r="A71" s="35" t="s">
        <v>146</v>
      </c>
      <c r="B71" s="44" t="s">
        <v>46</v>
      </c>
      <c r="C71" s="130" t="s">
        <v>6</v>
      </c>
      <c r="D71" s="130"/>
      <c r="E71" s="130"/>
      <c r="F71" s="130"/>
      <c r="G71" s="130"/>
      <c r="H71" s="20"/>
      <c r="I71" s="20"/>
      <c r="J71" s="20"/>
      <c r="K71" s="138"/>
    </row>
    <row r="72" spans="1:11" ht="30.75" customHeight="1" x14ac:dyDescent="0.2">
      <c r="A72" s="177" t="s">
        <v>147</v>
      </c>
      <c r="B72" s="195" t="s">
        <v>148</v>
      </c>
      <c r="C72" s="177" t="s">
        <v>6</v>
      </c>
      <c r="D72" s="128">
        <v>760</v>
      </c>
      <c r="E72" s="128" t="s">
        <v>232</v>
      </c>
      <c r="F72" s="128" t="s">
        <v>328</v>
      </c>
      <c r="G72" s="128" t="s">
        <v>450</v>
      </c>
      <c r="H72" s="20">
        <v>0</v>
      </c>
      <c r="I72" s="20">
        <v>64</v>
      </c>
      <c r="J72" s="20">
        <v>29.5</v>
      </c>
      <c r="K72" s="144">
        <f t="shared" ref="K72:K73" si="5">J72*100/I72</f>
        <v>46.09375</v>
      </c>
    </row>
    <row r="73" spans="1:11" ht="33" customHeight="1" x14ac:dyDescent="0.2">
      <c r="A73" s="179"/>
      <c r="B73" s="196"/>
      <c r="C73" s="179"/>
      <c r="D73" s="128" t="s">
        <v>211</v>
      </c>
      <c r="E73" s="128" t="s">
        <v>232</v>
      </c>
      <c r="F73" s="128" t="s">
        <v>328</v>
      </c>
      <c r="G73" s="128" t="s">
        <v>214</v>
      </c>
      <c r="H73" s="20">
        <v>248.1</v>
      </c>
      <c r="I73" s="20">
        <v>184.1</v>
      </c>
      <c r="J73" s="20">
        <v>184.1</v>
      </c>
      <c r="K73" s="144">
        <f t="shared" si="5"/>
        <v>100</v>
      </c>
    </row>
    <row r="74" spans="1:11" ht="156" customHeight="1" x14ac:dyDescent="0.2">
      <c r="A74" s="35" t="s">
        <v>234</v>
      </c>
      <c r="B74" s="44" t="s">
        <v>47</v>
      </c>
      <c r="C74" s="130" t="s">
        <v>6</v>
      </c>
      <c r="D74" s="130"/>
      <c r="E74" s="130"/>
      <c r="F74" s="130"/>
      <c r="G74" s="130"/>
      <c r="H74" s="20"/>
      <c r="I74" s="20"/>
      <c r="J74" s="20"/>
      <c r="K74" s="138"/>
    </row>
    <row r="75" spans="1:11" ht="96.75" customHeight="1" x14ac:dyDescent="0.2">
      <c r="A75" s="35" t="s">
        <v>235</v>
      </c>
      <c r="B75" s="44" t="s">
        <v>48</v>
      </c>
      <c r="C75" s="130" t="s">
        <v>6</v>
      </c>
      <c r="D75" s="130"/>
      <c r="E75" s="130"/>
      <c r="F75" s="130"/>
      <c r="G75" s="130"/>
      <c r="H75" s="20"/>
      <c r="I75" s="20"/>
      <c r="J75" s="20"/>
      <c r="K75" s="138"/>
    </row>
    <row r="76" spans="1:11" ht="126" x14ac:dyDescent="0.2">
      <c r="A76" s="35" t="s">
        <v>236</v>
      </c>
      <c r="B76" s="44" t="s">
        <v>49</v>
      </c>
      <c r="C76" s="130" t="s">
        <v>6</v>
      </c>
      <c r="D76" s="130"/>
      <c r="E76" s="130"/>
      <c r="F76" s="130"/>
      <c r="G76" s="130"/>
      <c r="H76" s="20"/>
      <c r="I76" s="20"/>
      <c r="J76" s="20"/>
      <c r="K76" s="138"/>
    </row>
    <row r="77" spans="1:11" ht="106.5" customHeight="1" x14ac:dyDescent="0.2">
      <c r="A77" s="35" t="s">
        <v>237</v>
      </c>
      <c r="B77" s="44" t="s">
        <v>50</v>
      </c>
      <c r="C77" s="130" t="s">
        <v>6</v>
      </c>
      <c r="D77" s="130"/>
      <c r="E77" s="130"/>
      <c r="F77" s="130"/>
      <c r="G77" s="130"/>
      <c r="H77" s="20"/>
      <c r="I77" s="20"/>
      <c r="J77" s="20"/>
      <c r="K77" s="138"/>
    </row>
    <row r="78" spans="1:11" ht="68.25" customHeight="1" x14ac:dyDescent="0.2">
      <c r="A78" s="128" t="s">
        <v>153</v>
      </c>
      <c r="B78" s="89" t="s">
        <v>154</v>
      </c>
      <c r="C78" s="128" t="s">
        <v>6</v>
      </c>
      <c r="D78" s="128">
        <v>760</v>
      </c>
      <c r="E78" s="128" t="s">
        <v>232</v>
      </c>
      <c r="F78" s="128" t="s">
        <v>238</v>
      </c>
      <c r="G78" s="128" t="s">
        <v>239</v>
      </c>
      <c r="H78" s="20">
        <v>22317</v>
      </c>
      <c r="I78" s="20">
        <v>22317</v>
      </c>
      <c r="J78" s="20">
        <f>'[1]Таблица 13'!I544</f>
        <v>22116.6</v>
      </c>
      <c r="K78" s="144">
        <f t="shared" ref="K78:K80" si="6">J78*100/I78</f>
        <v>99.102029842720796</v>
      </c>
    </row>
    <row r="79" spans="1:11" ht="69" customHeight="1" x14ac:dyDescent="0.2">
      <c r="A79" s="128" t="s">
        <v>155</v>
      </c>
      <c r="B79" s="89" t="s">
        <v>156</v>
      </c>
      <c r="C79" s="128" t="s">
        <v>6</v>
      </c>
      <c r="D79" s="128">
        <v>760</v>
      </c>
      <c r="E79" s="128" t="s">
        <v>232</v>
      </c>
      <c r="F79" s="128" t="s">
        <v>240</v>
      </c>
      <c r="G79" s="128" t="s">
        <v>214</v>
      </c>
      <c r="H79" s="20">
        <v>80</v>
      </c>
      <c r="I79" s="20">
        <v>80</v>
      </c>
      <c r="J79" s="20">
        <f>J80</f>
        <v>79.319999999999993</v>
      </c>
      <c r="K79" s="144">
        <f t="shared" si="6"/>
        <v>99.149999999999991</v>
      </c>
    </row>
    <row r="80" spans="1:11" ht="44.25" customHeight="1" x14ac:dyDescent="0.2">
      <c r="A80" s="128" t="s">
        <v>157</v>
      </c>
      <c r="B80" s="89" t="s">
        <v>39</v>
      </c>
      <c r="C80" s="128" t="s">
        <v>6</v>
      </c>
      <c r="D80" s="128">
        <v>760</v>
      </c>
      <c r="E80" s="128" t="s">
        <v>232</v>
      </c>
      <c r="F80" s="128" t="s">
        <v>240</v>
      </c>
      <c r="G80" s="128" t="s">
        <v>214</v>
      </c>
      <c r="H80" s="20">
        <v>80</v>
      </c>
      <c r="I80" s="20">
        <v>80</v>
      </c>
      <c r="J80" s="20">
        <f>'[1]Таблица 13'!I558</f>
        <v>79.319999999999993</v>
      </c>
      <c r="K80" s="144">
        <f t="shared" si="6"/>
        <v>99.149999999999991</v>
      </c>
    </row>
    <row r="81" spans="1:11" ht="87" customHeight="1" x14ac:dyDescent="0.2">
      <c r="A81" s="35" t="s">
        <v>158</v>
      </c>
      <c r="B81" s="44" t="s">
        <v>167</v>
      </c>
      <c r="C81" s="130" t="s">
        <v>6</v>
      </c>
      <c r="D81" s="130"/>
      <c r="E81" s="130"/>
      <c r="F81" s="130"/>
      <c r="G81" s="130"/>
      <c r="H81" s="20"/>
      <c r="I81" s="20"/>
      <c r="J81" s="20"/>
      <c r="K81" s="138"/>
    </row>
    <row r="82" spans="1:11" ht="149.25" customHeight="1" x14ac:dyDescent="0.2">
      <c r="A82" s="35" t="s">
        <v>159</v>
      </c>
      <c r="B82" s="44" t="s">
        <v>160</v>
      </c>
      <c r="C82" s="130" t="s">
        <v>6</v>
      </c>
      <c r="D82" s="130"/>
      <c r="E82" s="130"/>
      <c r="F82" s="130"/>
      <c r="G82" s="130"/>
      <c r="H82" s="20"/>
      <c r="I82" s="20"/>
      <c r="J82" s="20"/>
      <c r="K82" s="138"/>
    </row>
    <row r="83" spans="1:11" ht="58.5" customHeight="1" x14ac:dyDescent="0.2">
      <c r="A83" s="35" t="s">
        <v>161</v>
      </c>
      <c r="B83" s="44" t="s">
        <v>40</v>
      </c>
      <c r="C83" s="130" t="s">
        <v>6</v>
      </c>
      <c r="D83" s="130"/>
      <c r="E83" s="130"/>
      <c r="F83" s="130"/>
      <c r="G83" s="130"/>
      <c r="H83" s="20"/>
      <c r="I83" s="20"/>
      <c r="J83" s="20"/>
      <c r="K83" s="138"/>
    </row>
    <row r="84" spans="1:11" ht="99" customHeight="1" x14ac:dyDescent="0.2">
      <c r="A84" s="35" t="s">
        <v>162</v>
      </c>
      <c r="B84" s="44" t="s">
        <v>41</v>
      </c>
      <c r="C84" s="130" t="s">
        <v>6</v>
      </c>
      <c r="D84" s="130"/>
      <c r="E84" s="130"/>
      <c r="F84" s="130"/>
      <c r="G84" s="130"/>
      <c r="H84" s="20"/>
      <c r="I84" s="20"/>
      <c r="J84" s="20"/>
      <c r="K84" s="138"/>
    </row>
    <row r="85" spans="1:11" ht="41.25" customHeight="1" x14ac:dyDescent="0.2">
      <c r="A85" s="35" t="s">
        <v>163</v>
      </c>
      <c r="B85" s="44" t="s">
        <v>241</v>
      </c>
      <c r="C85" s="130" t="s">
        <v>6</v>
      </c>
      <c r="D85" s="130" t="s">
        <v>195</v>
      </c>
      <c r="E85" s="130" t="s">
        <v>195</v>
      </c>
      <c r="F85" s="130" t="s">
        <v>195</v>
      </c>
      <c r="G85" s="130" t="s">
        <v>195</v>
      </c>
      <c r="H85" s="72">
        <v>0</v>
      </c>
      <c r="I85" s="72"/>
      <c r="J85" s="72"/>
      <c r="K85" s="138"/>
    </row>
    <row r="86" spans="1:11" ht="133.5" customHeight="1" x14ac:dyDescent="0.2">
      <c r="A86" s="35" t="s">
        <v>165</v>
      </c>
      <c r="B86" s="44" t="s">
        <v>166</v>
      </c>
      <c r="C86" s="130" t="s">
        <v>6</v>
      </c>
      <c r="D86" s="130"/>
      <c r="E86" s="130"/>
      <c r="F86" s="130"/>
      <c r="G86" s="130"/>
      <c r="H86" s="20"/>
      <c r="I86" s="20"/>
      <c r="J86" s="20"/>
      <c r="K86" s="138"/>
    </row>
    <row r="92" spans="1:11" x14ac:dyDescent="0.2">
      <c r="B92" s="50"/>
      <c r="C92" s="51"/>
      <c r="D92" s="50"/>
      <c r="E92" s="50"/>
      <c r="F92" s="50"/>
      <c r="G92" s="50"/>
      <c r="H92" s="52"/>
      <c r="I92" s="53"/>
      <c r="J92" s="53"/>
    </row>
    <row r="93" spans="1:11" ht="15.75" customHeight="1" x14ac:dyDescent="0.2">
      <c r="B93" s="50"/>
      <c r="C93" s="54"/>
      <c r="D93" s="50"/>
      <c r="E93" s="50"/>
      <c r="F93" s="50"/>
      <c r="G93" s="50"/>
      <c r="H93" s="52"/>
      <c r="I93" s="53"/>
      <c r="J93" s="53"/>
    </row>
    <row r="94" spans="1:11" ht="31.5" customHeight="1" x14ac:dyDescent="0.2">
      <c r="B94" s="50"/>
      <c r="C94" s="54"/>
      <c r="D94" s="50"/>
      <c r="E94" s="50"/>
      <c r="F94" s="50"/>
      <c r="G94" s="50"/>
      <c r="H94" s="52"/>
      <c r="I94" s="53"/>
      <c r="J94" s="53"/>
    </row>
    <row r="95" spans="1:11" x14ac:dyDescent="0.2">
      <c r="B95" s="50"/>
      <c r="C95" s="54"/>
      <c r="D95" s="50"/>
      <c r="E95" s="50"/>
      <c r="F95" s="50"/>
      <c r="G95" s="50"/>
      <c r="H95" s="52"/>
      <c r="I95" s="53"/>
      <c r="J95" s="53"/>
    </row>
    <row r="96" spans="1:11" ht="15.75" customHeight="1" x14ac:dyDescent="0.2">
      <c r="B96" s="50"/>
      <c r="C96" s="54"/>
      <c r="D96" s="50"/>
      <c r="E96" s="50"/>
      <c r="F96" s="50"/>
      <c r="G96" s="50"/>
      <c r="H96" s="52"/>
      <c r="I96" s="53"/>
      <c r="J96" s="53"/>
    </row>
    <row r="97" spans="1:10" x14ac:dyDescent="0.2">
      <c r="B97" s="50"/>
      <c r="C97" s="54"/>
      <c r="D97" s="50"/>
      <c r="E97" s="50"/>
      <c r="F97" s="50"/>
      <c r="G97" s="50"/>
      <c r="H97" s="52"/>
      <c r="I97" s="53"/>
      <c r="J97" s="53"/>
    </row>
    <row r="98" spans="1:10" x14ac:dyDescent="0.2">
      <c r="B98" s="50"/>
    </row>
    <row r="99" spans="1:10" x14ac:dyDescent="0.2">
      <c r="B99" s="50"/>
    </row>
    <row r="100" spans="1:10" ht="15.75" customHeight="1" x14ac:dyDescent="0.2">
      <c r="B100" s="50"/>
    </row>
    <row r="101" spans="1:10" ht="31.5" customHeight="1" x14ac:dyDescent="0.2">
      <c r="B101" s="50"/>
    </row>
    <row r="102" spans="1:10" x14ac:dyDescent="0.2">
      <c r="B102" s="50"/>
    </row>
    <row r="103" spans="1:10" ht="15.75" customHeight="1" x14ac:dyDescent="0.2">
      <c r="B103" s="50"/>
    </row>
    <row r="104" spans="1:10" s="48" customFormat="1" x14ac:dyDescent="0.2">
      <c r="A104" s="47"/>
      <c r="B104" s="50"/>
      <c r="D104" s="12"/>
      <c r="E104" s="12"/>
      <c r="F104" s="12"/>
      <c r="G104" s="12"/>
      <c r="H104" s="39"/>
      <c r="I104" s="49"/>
      <c r="J104" s="49"/>
    </row>
    <row r="105" spans="1:10" s="48" customFormat="1" x14ac:dyDescent="0.2">
      <c r="A105" s="47"/>
      <c r="B105" s="50"/>
      <c r="D105" s="12"/>
      <c r="E105" s="12"/>
      <c r="F105" s="12"/>
      <c r="G105" s="12"/>
      <c r="H105" s="39"/>
      <c r="I105" s="49"/>
      <c r="J105" s="49"/>
    </row>
    <row r="106" spans="1:10" s="48" customFormat="1" x14ac:dyDescent="0.2">
      <c r="A106" s="47"/>
      <c r="B106" s="50"/>
      <c r="D106" s="12"/>
      <c r="E106" s="12"/>
      <c r="F106" s="12"/>
      <c r="G106" s="12"/>
      <c r="H106" s="39"/>
      <c r="I106" s="49"/>
      <c r="J106" s="49"/>
    </row>
    <row r="107" spans="1:10" s="48" customFormat="1" ht="15.75" customHeight="1" x14ac:dyDescent="0.2">
      <c r="A107" s="47"/>
      <c r="B107" s="50"/>
      <c r="D107" s="12"/>
      <c r="E107" s="12"/>
      <c r="F107" s="12"/>
      <c r="G107" s="12"/>
      <c r="H107" s="39"/>
      <c r="I107" s="49"/>
      <c r="J107" s="49"/>
    </row>
    <row r="108" spans="1:10" s="48" customFormat="1" ht="31.5" customHeight="1" x14ac:dyDescent="0.2">
      <c r="A108" s="47"/>
      <c r="B108" s="50"/>
      <c r="D108" s="12"/>
      <c r="E108" s="12"/>
      <c r="F108" s="12"/>
      <c r="G108" s="12"/>
      <c r="H108" s="39"/>
      <c r="I108" s="49"/>
      <c r="J108" s="49"/>
    </row>
  </sheetData>
  <mergeCells count="23">
    <mergeCell ref="A4:J4"/>
    <mergeCell ref="A2:J2"/>
    <mergeCell ref="A1:J1"/>
    <mergeCell ref="A3:J3"/>
    <mergeCell ref="A72:A73"/>
    <mergeCell ref="B72:B73"/>
    <mergeCell ref="C72:C73"/>
    <mergeCell ref="A53:A55"/>
    <mergeCell ref="B53:B55"/>
    <mergeCell ref="C53:C55"/>
    <mergeCell ref="K6:K7"/>
    <mergeCell ref="D53:D55"/>
    <mergeCell ref="E53:E55"/>
    <mergeCell ref="E56:E57"/>
    <mergeCell ref="A56:A57"/>
    <mergeCell ref="B56:B57"/>
    <mergeCell ref="C56:C57"/>
    <mergeCell ref="D56:D57"/>
    <mergeCell ref="A6:A7"/>
    <mergeCell ref="B6:B7"/>
    <mergeCell ref="C6:C7"/>
    <mergeCell ref="D6:G6"/>
    <mergeCell ref="H6:J6"/>
  </mergeCells>
  <pageMargins left="0.70866141732283472" right="0.70866141732283472" top="0.74803149606299213" bottom="0.74803149606299213" header="0.31496062992125984" footer="0.31496062992125984"/>
  <pageSetup paperSize="9" scale="41" fitToHeight="0" orientation="portrait" r:id="rId1"/>
  <headerFooter differentFirst="1">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2"/>
  <sheetViews>
    <sheetView view="pageBreakPreview" topLeftCell="A574" zoomScale="60" zoomScaleNormal="70" workbookViewId="0">
      <selection activeCell="B106" sqref="B106:B112"/>
    </sheetView>
  </sheetViews>
  <sheetFormatPr defaultRowHeight="15.75" x14ac:dyDescent="0.25"/>
  <cols>
    <col min="1" max="1" width="10.5703125" style="47" bestFit="1" customWidth="1"/>
    <col min="2" max="2" width="52.140625" style="69" customWidth="1"/>
    <col min="3" max="3" width="49" style="48" customWidth="1"/>
    <col min="4" max="4" width="6.85546875" style="22" bestFit="1" customWidth="1"/>
    <col min="5" max="5" width="18.85546875" style="70" bestFit="1" customWidth="1"/>
    <col min="6" max="6" width="19" style="70" customWidth="1"/>
    <col min="7" max="7" width="13.5703125" style="12" customWidth="1"/>
    <col min="8" max="242" width="9.140625" style="12"/>
    <col min="243" max="243" width="12.7109375" style="12" bestFit="1" customWidth="1"/>
    <col min="244" max="244" width="44.5703125" style="12" customWidth="1"/>
    <col min="245" max="245" width="38.42578125" style="12" customWidth="1"/>
    <col min="246" max="246" width="12.7109375" style="12" customWidth="1"/>
    <col min="247" max="247" width="15.28515625" style="12" customWidth="1"/>
    <col min="248" max="248" width="15.7109375" style="12" customWidth="1"/>
    <col min="249" max="249" width="15.28515625" style="12" customWidth="1"/>
    <col min="250" max="250" width="14.7109375" style="12" customWidth="1"/>
    <col min="251" max="254" width="14.5703125" style="12" customWidth="1"/>
    <col min="255" max="255" width="15.85546875" style="12" customWidth="1"/>
    <col min="256" max="256" width="15.5703125" style="12" customWidth="1"/>
    <col min="257" max="257" width="14.85546875" style="12" customWidth="1"/>
    <col min="258" max="258" width="11.85546875" style="12" customWidth="1"/>
    <col min="259" max="259" width="13.5703125" style="12" customWidth="1"/>
    <col min="260" max="260" width="11.85546875" style="12" customWidth="1"/>
    <col min="261" max="261" width="13.140625" style="12" customWidth="1"/>
    <col min="262" max="262" width="12.42578125" style="12" customWidth="1"/>
    <col min="263" max="498" width="9.140625" style="12"/>
    <col min="499" max="499" width="12.7109375" style="12" bestFit="1" customWidth="1"/>
    <col min="500" max="500" width="44.5703125" style="12" customWidth="1"/>
    <col min="501" max="501" width="38.42578125" style="12" customWidth="1"/>
    <col min="502" max="502" width="12.7109375" style="12" customWidth="1"/>
    <col min="503" max="503" width="15.28515625" style="12" customWidth="1"/>
    <col min="504" max="504" width="15.7109375" style="12" customWidth="1"/>
    <col min="505" max="505" width="15.28515625" style="12" customWidth="1"/>
    <col min="506" max="506" width="14.7109375" style="12" customWidth="1"/>
    <col min="507" max="510" width="14.5703125" style="12" customWidth="1"/>
    <col min="511" max="511" width="15.85546875" style="12" customWidth="1"/>
    <col min="512" max="512" width="15.5703125" style="12" customWidth="1"/>
    <col min="513" max="513" width="14.85546875" style="12" customWidth="1"/>
    <col min="514" max="514" width="11.85546875" style="12" customWidth="1"/>
    <col min="515" max="515" width="13.5703125" style="12" customWidth="1"/>
    <col min="516" max="516" width="11.85546875" style="12" customWidth="1"/>
    <col min="517" max="517" width="13.140625" style="12" customWidth="1"/>
    <col min="518" max="518" width="12.42578125" style="12" customWidth="1"/>
    <col min="519" max="754" width="9.140625" style="12"/>
    <col min="755" max="755" width="12.7109375" style="12" bestFit="1" customWidth="1"/>
    <col min="756" max="756" width="44.5703125" style="12" customWidth="1"/>
    <col min="757" max="757" width="38.42578125" style="12" customWidth="1"/>
    <col min="758" max="758" width="12.7109375" style="12" customWidth="1"/>
    <col min="759" max="759" width="15.28515625" style="12" customWidth="1"/>
    <col min="760" max="760" width="15.7109375" style="12" customWidth="1"/>
    <col min="761" max="761" width="15.28515625" style="12" customWidth="1"/>
    <col min="762" max="762" width="14.7109375" style="12" customWidth="1"/>
    <col min="763" max="766" width="14.5703125" style="12" customWidth="1"/>
    <col min="767" max="767" width="15.85546875" style="12" customWidth="1"/>
    <col min="768" max="768" width="15.5703125" style="12" customWidth="1"/>
    <col min="769" max="769" width="14.85546875" style="12" customWidth="1"/>
    <col min="770" max="770" width="11.85546875" style="12" customWidth="1"/>
    <col min="771" max="771" width="13.5703125" style="12" customWidth="1"/>
    <col min="772" max="772" width="11.85546875" style="12" customWidth="1"/>
    <col min="773" max="773" width="13.140625" style="12" customWidth="1"/>
    <col min="774" max="774" width="12.42578125" style="12" customWidth="1"/>
    <col min="775" max="1010" width="9.140625" style="12"/>
    <col min="1011" max="1011" width="12.7109375" style="12" bestFit="1" customWidth="1"/>
    <col min="1012" max="1012" width="44.5703125" style="12" customWidth="1"/>
    <col min="1013" max="1013" width="38.42578125" style="12" customWidth="1"/>
    <col min="1014" max="1014" width="12.7109375" style="12" customWidth="1"/>
    <col min="1015" max="1015" width="15.28515625" style="12" customWidth="1"/>
    <col min="1016" max="1016" width="15.7109375" style="12" customWidth="1"/>
    <col min="1017" max="1017" width="15.28515625" style="12" customWidth="1"/>
    <col min="1018" max="1018" width="14.7109375" style="12" customWidth="1"/>
    <col min="1019" max="1022" width="14.5703125" style="12" customWidth="1"/>
    <col min="1023" max="1023" width="15.85546875" style="12" customWidth="1"/>
    <col min="1024" max="1024" width="15.5703125" style="12" customWidth="1"/>
    <col min="1025" max="1025" width="14.85546875" style="12" customWidth="1"/>
    <col min="1026" max="1026" width="11.85546875" style="12" customWidth="1"/>
    <col min="1027" max="1027" width="13.5703125" style="12" customWidth="1"/>
    <col min="1028" max="1028" width="11.85546875" style="12" customWidth="1"/>
    <col min="1029" max="1029" width="13.140625" style="12" customWidth="1"/>
    <col min="1030" max="1030" width="12.42578125" style="12" customWidth="1"/>
    <col min="1031" max="1266" width="9.140625" style="12"/>
    <col min="1267" max="1267" width="12.7109375" style="12" bestFit="1" customWidth="1"/>
    <col min="1268" max="1268" width="44.5703125" style="12" customWidth="1"/>
    <col min="1269" max="1269" width="38.42578125" style="12" customWidth="1"/>
    <col min="1270" max="1270" width="12.7109375" style="12" customWidth="1"/>
    <col min="1271" max="1271" width="15.28515625" style="12" customWidth="1"/>
    <col min="1272" max="1272" width="15.7109375" style="12" customWidth="1"/>
    <col min="1273" max="1273" width="15.28515625" style="12" customWidth="1"/>
    <col min="1274" max="1274" width="14.7109375" style="12" customWidth="1"/>
    <col min="1275" max="1278" width="14.5703125" style="12" customWidth="1"/>
    <col min="1279" max="1279" width="15.85546875" style="12" customWidth="1"/>
    <col min="1280" max="1280" width="15.5703125" style="12" customWidth="1"/>
    <col min="1281" max="1281" width="14.85546875" style="12" customWidth="1"/>
    <col min="1282" max="1282" width="11.85546875" style="12" customWidth="1"/>
    <col min="1283" max="1283" width="13.5703125" style="12" customWidth="1"/>
    <col min="1284" max="1284" width="11.85546875" style="12" customWidth="1"/>
    <col min="1285" max="1285" width="13.140625" style="12" customWidth="1"/>
    <col min="1286" max="1286" width="12.42578125" style="12" customWidth="1"/>
    <col min="1287" max="1522" width="9.140625" style="12"/>
    <col min="1523" max="1523" width="12.7109375" style="12" bestFit="1" customWidth="1"/>
    <col min="1524" max="1524" width="44.5703125" style="12" customWidth="1"/>
    <col min="1525" max="1525" width="38.42578125" style="12" customWidth="1"/>
    <col min="1526" max="1526" width="12.7109375" style="12" customWidth="1"/>
    <col min="1527" max="1527" width="15.28515625" style="12" customWidth="1"/>
    <col min="1528" max="1528" width="15.7109375" style="12" customWidth="1"/>
    <col min="1529" max="1529" width="15.28515625" style="12" customWidth="1"/>
    <col min="1530" max="1530" width="14.7109375" style="12" customWidth="1"/>
    <col min="1531" max="1534" width="14.5703125" style="12" customWidth="1"/>
    <col min="1535" max="1535" width="15.85546875" style="12" customWidth="1"/>
    <col min="1536" max="1536" width="15.5703125" style="12" customWidth="1"/>
    <col min="1537" max="1537" width="14.85546875" style="12" customWidth="1"/>
    <col min="1538" max="1538" width="11.85546875" style="12" customWidth="1"/>
    <col min="1539" max="1539" width="13.5703125" style="12" customWidth="1"/>
    <col min="1540" max="1540" width="11.85546875" style="12" customWidth="1"/>
    <col min="1541" max="1541" width="13.140625" style="12" customWidth="1"/>
    <col min="1542" max="1542" width="12.42578125" style="12" customWidth="1"/>
    <col min="1543" max="1778" width="9.140625" style="12"/>
    <col min="1779" max="1779" width="12.7109375" style="12" bestFit="1" customWidth="1"/>
    <col min="1780" max="1780" width="44.5703125" style="12" customWidth="1"/>
    <col min="1781" max="1781" width="38.42578125" style="12" customWidth="1"/>
    <col min="1782" max="1782" width="12.7109375" style="12" customWidth="1"/>
    <col min="1783" max="1783" width="15.28515625" style="12" customWidth="1"/>
    <col min="1784" max="1784" width="15.7109375" style="12" customWidth="1"/>
    <col min="1785" max="1785" width="15.28515625" style="12" customWidth="1"/>
    <col min="1786" max="1786" width="14.7109375" style="12" customWidth="1"/>
    <col min="1787" max="1790" width="14.5703125" style="12" customWidth="1"/>
    <col min="1791" max="1791" width="15.85546875" style="12" customWidth="1"/>
    <col min="1792" max="1792" width="15.5703125" style="12" customWidth="1"/>
    <col min="1793" max="1793" width="14.85546875" style="12" customWidth="1"/>
    <col min="1794" max="1794" width="11.85546875" style="12" customWidth="1"/>
    <col min="1795" max="1795" width="13.5703125" style="12" customWidth="1"/>
    <col min="1796" max="1796" width="11.85546875" style="12" customWidth="1"/>
    <col min="1797" max="1797" width="13.140625" style="12" customWidth="1"/>
    <col min="1798" max="1798" width="12.42578125" style="12" customWidth="1"/>
    <col min="1799" max="2034" width="9.140625" style="12"/>
    <col min="2035" max="2035" width="12.7109375" style="12" bestFit="1" customWidth="1"/>
    <col min="2036" max="2036" width="44.5703125" style="12" customWidth="1"/>
    <col min="2037" max="2037" width="38.42578125" style="12" customWidth="1"/>
    <col min="2038" max="2038" width="12.7109375" style="12" customWidth="1"/>
    <col min="2039" max="2039" width="15.28515625" style="12" customWidth="1"/>
    <col min="2040" max="2040" width="15.7109375" style="12" customWidth="1"/>
    <col min="2041" max="2041" width="15.28515625" style="12" customWidth="1"/>
    <col min="2042" max="2042" width="14.7109375" style="12" customWidth="1"/>
    <col min="2043" max="2046" width="14.5703125" style="12" customWidth="1"/>
    <col min="2047" max="2047" width="15.85546875" style="12" customWidth="1"/>
    <col min="2048" max="2048" width="15.5703125" style="12" customWidth="1"/>
    <col min="2049" max="2049" width="14.85546875" style="12" customWidth="1"/>
    <col min="2050" max="2050" width="11.85546875" style="12" customWidth="1"/>
    <col min="2051" max="2051" width="13.5703125" style="12" customWidth="1"/>
    <col min="2052" max="2052" width="11.85546875" style="12" customWidth="1"/>
    <col min="2053" max="2053" width="13.140625" style="12" customWidth="1"/>
    <col min="2054" max="2054" width="12.42578125" style="12" customWidth="1"/>
    <col min="2055" max="2290" width="9.140625" style="12"/>
    <col min="2291" max="2291" width="12.7109375" style="12" bestFit="1" customWidth="1"/>
    <col min="2292" max="2292" width="44.5703125" style="12" customWidth="1"/>
    <col min="2293" max="2293" width="38.42578125" style="12" customWidth="1"/>
    <col min="2294" max="2294" width="12.7109375" style="12" customWidth="1"/>
    <col min="2295" max="2295" width="15.28515625" style="12" customWidth="1"/>
    <col min="2296" max="2296" width="15.7109375" style="12" customWidth="1"/>
    <col min="2297" max="2297" width="15.28515625" style="12" customWidth="1"/>
    <col min="2298" max="2298" width="14.7109375" style="12" customWidth="1"/>
    <col min="2299" max="2302" width="14.5703125" style="12" customWidth="1"/>
    <col min="2303" max="2303" width="15.85546875" style="12" customWidth="1"/>
    <col min="2304" max="2304" width="15.5703125" style="12" customWidth="1"/>
    <col min="2305" max="2305" width="14.85546875" style="12" customWidth="1"/>
    <col min="2306" max="2306" width="11.85546875" style="12" customWidth="1"/>
    <col min="2307" max="2307" width="13.5703125" style="12" customWidth="1"/>
    <col min="2308" max="2308" width="11.85546875" style="12" customWidth="1"/>
    <col min="2309" max="2309" width="13.140625" style="12" customWidth="1"/>
    <col min="2310" max="2310" width="12.42578125" style="12" customWidth="1"/>
    <col min="2311" max="2546" width="9.140625" style="12"/>
    <col min="2547" max="2547" width="12.7109375" style="12" bestFit="1" customWidth="1"/>
    <col min="2548" max="2548" width="44.5703125" style="12" customWidth="1"/>
    <col min="2549" max="2549" width="38.42578125" style="12" customWidth="1"/>
    <col min="2550" max="2550" width="12.7109375" style="12" customWidth="1"/>
    <col min="2551" max="2551" width="15.28515625" style="12" customWidth="1"/>
    <col min="2552" max="2552" width="15.7109375" style="12" customWidth="1"/>
    <col min="2553" max="2553" width="15.28515625" style="12" customWidth="1"/>
    <col min="2554" max="2554" width="14.7109375" style="12" customWidth="1"/>
    <col min="2555" max="2558" width="14.5703125" style="12" customWidth="1"/>
    <col min="2559" max="2559" width="15.85546875" style="12" customWidth="1"/>
    <col min="2560" max="2560" width="15.5703125" style="12" customWidth="1"/>
    <col min="2561" max="2561" width="14.85546875" style="12" customWidth="1"/>
    <col min="2562" max="2562" width="11.85546875" style="12" customWidth="1"/>
    <col min="2563" max="2563" width="13.5703125" style="12" customWidth="1"/>
    <col min="2564" max="2564" width="11.85546875" style="12" customWidth="1"/>
    <col min="2565" max="2565" width="13.140625" style="12" customWidth="1"/>
    <col min="2566" max="2566" width="12.42578125" style="12" customWidth="1"/>
    <col min="2567" max="2802" width="9.140625" style="12"/>
    <col min="2803" max="2803" width="12.7109375" style="12" bestFit="1" customWidth="1"/>
    <col min="2804" max="2804" width="44.5703125" style="12" customWidth="1"/>
    <col min="2805" max="2805" width="38.42578125" style="12" customWidth="1"/>
    <col min="2806" max="2806" width="12.7109375" style="12" customWidth="1"/>
    <col min="2807" max="2807" width="15.28515625" style="12" customWidth="1"/>
    <col min="2808" max="2808" width="15.7109375" style="12" customWidth="1"/>
    <col min="2809" max="2809" width="15.28515625" style="12" customWidth="1"/>
    <col min="2810" max="2810" width="14.7109375" style="12" customWidth="1"/>
    <col min="2811" max="2814" width="14.5703125" style="12" customWidth="1"/>
    <col min="2815" max="2815" width="15.85546875" style="12" customWidth="1"/>
    <col min="2816" max="2816" width="15.5703125" style="12" customWidth="1"/>
    <col min="2817" max="2817" width="14.85546875" style="12" customWidth="1"/>
    <col min="2818" max="2818" width="11.85546875" style="12" customWidth="1"/>
    <col min="2819" max="2819" width="13.5703125" style="12" customWidth="1"/>
    <col min="2820" max="2820" width="11.85546875" style="12" customWidth="1"/>
    <col min="2821" max="2821" width="13.140625" style="12" customWidth="1"/>
    <col min="2822" max="2822" width="12.42578125" style="12" customWidth="1"/>
    <col min="2823" max="3058" width="9.140625" style="12"/>
    <col min="3059" max="3059" width="12.7109375" style="12" bestFit="1" customWidth="1"/>
    <col min="3060" max="3060" width="44.5703125" style="12" customWidth="1"/>
    <col min="3061" max="3061" width="38.42578125" style="12" customWidth="1"/>
    <col min="3062" max="3062" width="12.7109375" style="12" customWidth="1"/>
    <col min="3063" max="3063" width="15.28515625" style="12" customWidth="1"/>
    <col min="3064" max="3064" width="15.7109375" style="12" customWidth="1"/>
    <col min="3065" max="3065" width="15.28515625" style="12" customWidth="1"/>
    <col min="3066" max="3066" width="14.7109375" style="12" customWidth="1"/>
    <col min="3067" max="3070" width="14.5703125" style="12" customWidth="1"/>
    <col min="3071" max="3071" width="15.85546875" style="12" customWidth="1"/>
    <col min="3072" max="3072" width="15.5703125" style="12" customWidth="1"/>
    <col min="3073" max="3073" width="14.85546875" style="12" customWidth="1"/>
    <col min="3074" max="3074" width="11.85546875" style="12" customWidth="1"/>
    <col min="3075" max="3075" width="13.5703125" style="12" customWidth="1"/>
    <col min="3076" max="3076" width="11.85546875" style="12" customWidth="1"/>
    <col min="3077" max="3077" width="13.140625" style="12" customWidth="1"/>
    <col min="3078" max="3078" width="12.42578125" style="12" customWidth="1"/>
    <col min="3079" max="3314" width="9.140625" style="12"/>
    <col min="3315" max="3315" width="12.7109375" style="12" bestFit="1" customWidth="1"/>
    <col min="3316" max="3316" width="44.5703125" style="12" customWidth="1"/>
    <col min="3317" max="3317" width="38.42578125" style="12" customWidth="1"/>
    <col min="3318" max="3318" width="12.7109375" style="12" customWidth="1"/>
    <col min="3319" max="3319" width="15.28515625" style="12" customWidth="1"/>
    <col min="3320" max="3320" width="15.7109375" style="12" customWidth="1"/>
    <col min="3321" max="3321" width="15.28515625" style="12" customWidth="1"/>
    <col min="3322" max="3322" width="14.7109375" style="12" customWidth="1"/>
    <col min="3323" max="3326" width="14.5703125" style="12" customWidth="1"/>
    <col min="3327" max="3327" width="15.85546875" style="12" customWidth="1"/>
    <col min="3328" max="3328" width="15.5703125" style="12" customWidth="1"/>
    <col min="3329" max="3329" width="14.85546875" style="12" customWidth="1"/>
    <col min="3330" max="3330" width="11.85546875" style="12" customWidth="1"/>
    <col min="3331" max="3331" width="13.5703125" style="12" customWidth="1"/>
    <col min="3332" max="3332" width="11.85546875" style="12" customWidth="1"/>
    <col min="3333" max="3333" width="13.140625" style="12" customWidth="1"/>
    <col min="3334" max="3334" width="12.42578125" style="12" customWidth="1"/>
    <col min="3335" max="3570" width="9.140625" style="12"/>
    <col min="3571" max="3571" width="12.7109375" style="12" bestFit="1" customWidth="1"/>
    <col min="3572" max="3572" width="44.5703125" style="12" customWidth="1"/>
    <col min="3573" max="3573" width="38.42578125" style="12" customWidth="1"/>
    <col min="3574" max="3574" width="12.7109375" style="12" customWidth="1"/>
    <col min="3575" max="3575" width="15.28515625" style="12" customWidth="1"/>
    <col min="3576" max="3576" width="15.7109375" style="12" customWidth="1"/>
    <col min="3577" max="3577" width="15.28515625" style="12" customWidth="1"/>
    <col min="3578" max="3578" width="14.7109375" style="12" customWidth="1"/>
    <col min="3579" max="3582" width="14.5703125" style="12" customWidth="1"/>
    <col min="3583" max="3583" width="15.85546875" style="12" customWidth="1"/>
    <col min="3584" max="3584" width="15.5703125" style="12" customWidth="1"/>
    <col min="3585" max="3585" width="14.85546875" style="12" customWidth="1"/>
    <col min="3586" max="3586" width="11.85546875" style="12" customWidth="1"/>
    <col min="3587" max="3587" width="13.5703125" style="12" customWidth="1"/>
    <col min="3588" max="3588" width="11.85546875" style="12" customWidth="1"/>
    <col min="3589" max="3589" width="13.140625" style="12" customWidth="1"/>
    <col min="3590" max="3590" width="12.42578125" style="12" customWidth="1"/>
    <col min="3591" max="3826" width="9.140625" style="12"/>
    <col min="3827" max="3827" width="12.7109375" style="12" bestFit="1" customWidth="1"/>
    <col min="3828" max="3828" width="44.5703125" style="12" customWidth="1"/>
    <col min="3829" max="3829" width="38.42578125" style="12" customWidth="1"/>
    <col min="3830" max="3830" width="12.7109375" style="12" customWidth="1"/>
    <col min="3831" max="3831" width="15.28515625" style="12" customWidth="1"/>
    <col min="3832" max="3832" width="15.7109375" style="12" customWidth="1"/>
    <col min="3833" max="3833" width="15.28515625" style="12" customWidth="1"/>
    <col min="3834" max="3834" width="14.7109375" style="12" customWidth="1"/>
    <col min="3835" max="3838" width="14.5703125" style="12" customWidth="1"/>
    <col min="3839" max="3839" width="15.85546875" style="12" customWidth="1"/>
    <col min="3840" max="3840" width="15.5703125" style="12" customWidth="1"/>
    <col min="3841" max="3841" width="14.85546875" style="12" customWidth="1"/>
    <col min="3842" max="3842" width="11.85546875" style="12" customWidth="1"/>
    <col min="3843" max="3843" width="13.5703125" style="12" customWidth="1"/>
    <col min="3844" max="3844" width="11.85546875" style="12" customWidth="1"/>
    <col min="3845" max="3845" width="13.140625" style="12" customWidth="1"/>
    <col min="3846" max="3846" width="12.42578125" style="12" customWidth="1"/>
    <col min="3847" max="4082" width="9.140625" style="12"/>
    <col min="4083" max="4083" width="12.7109375" style="12" bestFit="1" customWidth="1"/>
    <col min="4084" max="4084" width="44.5703125" style="12" customWidth="1"/>
    <col min="4085" max="4085" width="38.42578125" style="12" customWidth="1"/>
    <col min="4086" max="4086" width="12.7109375" style="12" customWidth="1"/>
    <col min="4087" max="4087" width="15.28515625" style="12" customWidth="1"/>
    <col min="4088" max="4088" width="15.7109375" style="12" customWidth="1"/>
    <col min="4089" max="4089" width="15.28515625" style="12" customWidth="1"/>
    <col min="4090" max="4090" width="14.7109375" style="12" customWidth="1"/>
    <col min="4091" max="4094" width="14.5703125" style="12" customWidth="1"/>
    <col min="4095" max="4095" width="15.85546875" style="12" customWidth="1"/>
    <col min="4096" max="4096" width="15.5703125" style="12" customWidth="1"/>
    <col min="4097" max="4097" width="14.85546875" style="12" customWidth="1"/>
    <col min="4098" max="4098" width="11.85546875" style="12" customWidth="1"/>
    <col min="4099" max="4099" width="13.5703125" style="12" customWidth="1"/>
    <col min="4100" max="4100" width="11.85546875" style="12" customWidth="1"/>
    <col min="4101" max="4101" width="13.140625" style="12" customWidth="1"/>
    <col min="4102" max="4102" width="12.42578125" style="12" customWidth="1"/>
    <col min="4103" max="4338" width="9.140625" style="12"/>
    <col min="4339" max="4339" width="12.7109375" style="12" bestFit="1" customWidth="1"/>
    <col min="4340" max="4340" width="44.5703125" style="12" customWidth="1"/>
    <col min="4341" max="4341" width="38.42578125" style="12" customWidth="1"/>
    <col min="4342" max="4342" width="12.7109375" style="12" customWidth="1"/>
    <col min="4343" max="4343" width="15.28515625" style="12" customWidth="1"/>
    <col min="4344" max="4344" width="15.7109375" style="12" customWidth="1"/>
    <col min="4345" max="4345" width="15.28515625" style="12" customWidth="1"/>
    <col min="4346" max="4346" width="14.7109375" style="12" customWidth="1"/>
    <col min="4347" max="4350" width="14.5703125" style="12" customWidth="1"/>
    <col min="4351" max="4351" width="15.85546875" style="12" customWidth="1"/>
    <col min="4352" max="4352" width="15.5703125" style="12" customWidth="1"/>
    <col min="4353" max="4353" width="14.85546875" style="12" customWidth="1"/>
    <col min="4354" max="4354" width="11.85546875" style="12" customWidth="1"/>
    <col min="4355" max="4355" width="13.5703125" style="12" customWidth="1"/>
    <col min="4356" max="4356" width="11.85546875" style="12" customWidth="1"/>
    <col min="4357" max="4357" width="13.140625" style="12" customWidth="1"/>
    <col min="4358" max="4358" width="12.42578125" style="12" customWidth="1"/>
    <col min="4359" max="4594" width="9.140625" style="12"/>
    <col min="4595" max="4595" width="12.7109375" style="12" bestFit="1" customWidth="1"/>
    <col min="4596" max="4596" width="44.5703125" style="12" customWidth="1"/>
    <col min="4597" max="4597" width="38.42578125" style="12" customWidth="1"/>
    <col min="4598" max="4598" width="12.7109375" style="12" customWidth="1"/>
    <col min="4599" max="4599" width="15.28515625" style="12" customWidth="1"/>
    <col min="4600" max="4600" width="15.7109375" style="12" customWidth="1"/>
    <col min="4601" max="4601" width="15.28515625" style="12" customWidth="1"/>
    <col min="4602" max="4602" width="14.7109375" style="12" customWidth="1"/>
    <col min="4603" max="4606" width="14.5703125" style="12" customWidth="1"/>
    <col min="4607" max="4607" width="15.85546875" style="12" customWidth="1"/>
    <col min="4608" max="4608" width="15.5703125" style="12" customWidth="1"/>
    <col min="4609" max="4609" width="14.85546875" style="12" customWidth="1"/>
    <col min="4610" max="4610" width="11.85546875" style="12" customWidth="1"/>
    <col min="4611" max="4611" width="13.5703125" style="12" customWidth="1"/>
    <col min="4612" max="4612" width="11.85546875" style="12" customWidth="1"/>
    <col min="4613" max="4613" width="13.140625" style="12" customWidth="1"/>
    <col min="4614" max="4614" width="12.42578125" style="12" customWidth="1"/>
    <col min="4615" max="4850" width="9.140625" style="12"/>
    <col min="4851" max="4851" width="12.7109375" style="12" bestFit="1" customWidth="1"/>
    <col min="4852" max="4852" width="44.5703125" style="12" customWidth="1"/>
    <col min="4853" max="4853" width="38.42578125" style="12" customWidth="1"/>
    <col min="4854" max="4854" width="12.7109375" style="12" customWidth="1"/>
    <col min="4855" max="4855" width="15.28515625" style="12" customWidth="1"/>
    <col min="4856" max="4856" width="15.7109375" style="12" customWidth="1"/>
    <col min="4857" max="4857" width="15.28515625" style="12" customWidth="1"/>
    <col min="4858" max="4858" width="14.7109375" style="12" customWidth="1"/>
    <col min="4859" max="4862" width="14.5703125" style="12" customWidth="1"/>
    <col min="4863" max="4863" width="15.85546875" style="12" customWidth="1"/>
    <col min="4864" max="4864" width="15.5703125" style="12" customWidth="1"/>
    <col min="4865" max="4865" width="14.85546875" style="12" customWidth="1"/>
    <col min="4866" max="4866" width="11.85546875" style="12" customWidth="1"/>
    <col min="4867" max="4867" width="13.5703125" style="12" customWidth="1"/>
    <col min="4868" max="4868" width="11.85546875" style="12" customWidth="1"/>
    <col min="4869" max="4869" width="13.140625" style="12" customWidth="1"/>
    <col min="4870" max="4870" width="12.42578125" style="12" customWidth="1"/>
    <col min="4871" max="5106" width="9.140625" style="12"/>
    <col min="5107" max="5107" width="12.7109375" style="12" bestFit="1" customWidth="1"/>
    <col min="5108" max="5108" width="44.5703125" style="12" customWidth="1"/>
    <col min="5109" max="5109" width="38.42578125" style="12" customWidth="1"/>
    <col min="5110" max="5110" width="12.7109375" style="12" customWidth="1"/>
    <col min="5111" max="5111" width="15.28515625" style="12" customWidth="1"/>
    <col min="5112" max="5112" width="15.7109375" style="12" customWidth="1"/>
    <col min="5113" max="5113" width="15.28515625" style="12" customWidth="1"/>
    <col min="5114" max="5114" width="14.7109375" style="12" customWidth="1"/>
    <col min="5115" max="5118" width="14.5703125" style="12" customWidth="1"/>
    <col min="5119" max="5119" width="15.85546875" style="12" customWidth="1"/>
    <col min="5120" max="5120" width="15.5703125" style="12" customWidth="1"/>
    <col min="5121" max="5121" width="14.85546875" style="12" customWidth="1"/>
    <col min="5122" max="5122" width="11.85546875" style="12" customWidth="1"/>
    <col min="5123" max="5123" width="13.5703125" style="12" customWidth="1"/>
    <col min="5124" max="5124" width="11.85546875" style="12" customWidth="1"/>
    <col min="5125" max="5125" width="13.140625" style="12" customWidth="1"/>
    <col min="5126" max="5126" width="12.42578125" style="12" customWidth="1"/>
    <col min="5127" max="5362" width="9.140625" style="12"/>
    <col min="5363" max="5363" width="12.7109375" style="12" bestFit="1" customWidth="1"/>
    <col min="5364" max="5364" width="44.5703125" style="12" customWidth="1"/>
    <col min="5365" max="5365" width="38.42578125" style="12" customWidth="1"/>
    <col min="5366" max="5366" width="12.7109375" style="12" customWidth="1"/>
    <col min="5367" max="5367" width="15.28515625" style="12" customWidth="1"/>
    <col min="5368" max="5368" width="15.7109375" style="12" customWidth="1"/>
    <col min="5369" max="5369" width="15.28515625" style="12" customWidth="1"/>
    <col min="5370" max="5370" width="14.7109375" style="12" customWidth="1"/>
    <col min="5371" max="5374" width="14.5703125" style="12" customWidth="1"/>
    <col min="5375" max="5375" width="15.85546875" style="12" customWidth="1"/>
    <col min="5376" max="5376" width="15.5703125" style="12" customWidth="1"/>
    <col min="5377" max="5377" width="14.85546875" style="12" customWidth="1"/>
    <col min="5378" max="5378" width="11.85546875" style="12" customWidth="1"/>
    <col min="5379" max="5379" width="13.5703125" style="12" customWidth="1"/>
    <col min="5380" max="5380" width="11.85546875" style="12" customWidth="1"/>
    <col min="5381" max="5381" width="13.140625" style="12" customWidth="1"/>
    <col min="5382" max="5382" width="12.42578125" style="12" customWidth="1"/>
    <col min="5383" max="5618" width="9.140625" style="12"/>
    <col min="5619" max="5619" width="12.7109375" style="12" bestFit="1" customWidth="1"/>
    <col min="5620" max="5620" width="44.5703125" style="12" customWidth="1"/>
    <col min="5621" max="5621" width="38.42578125" style="12" customWidth="1"/>
    <col min="5622" max="5622" width="12.7109375" style="12" customWidth="1"/>
    <col min="5623" max="5623" width="15.28515625" style="12" customWidth="1"/>
    <col min="5624" max="5624" width="15.7109375" style="12" customWidth="1"/>
    <col min="5625" max="5625" width="15.28515625" style="12" customWidth="1"/>
    <col min="5626" max="5626" width="14.7109375" style="12" customWidth="1"/>
    <col min="5627" max="5630" width="14.5703125" style="12" customWidth="1"/>
    <col min="5631" max="5631" width="15.85546875" style="12" customWidth="1"/>
    <col min="5632" max="5632" width="15.5703125" style="12" customWidth="1"/>
    <col min="5633" max="5633" width="14.85546875" style="12" customWidth="1"/>
    <col min="5634" max="5634" width="11.85546875" style="12" customWidth="1"/>
    <col min="5635" max="5635" width="13.5703125" style="12" customWidth="1"/>
    <col min="5636" max="5636" width="11.85546875" style="12" customWidth="1"/>
    <col min="5637" max="5637" width="13.140625" style="12" customWidth="1"/>
    <col min="5638" max="5638" width="12.42578125" style="12" customWidth="1"/>
    <col min="5639" max="5874" width="9.140625" style="12"/>
    <col min="5875" max="5875" width="12.7109375" style="12" bestFit="1" customWidth="1"/>
    <col min="5876" max="5876" width="44.5703125" style="12" customWidth="1"/>
    <col min="5877" max="5877" width="38.42578125" style="12" customWidth="1"/>
    <col min="5878" max="5878" width="12.7109375" style="12" customWidth="1"/>
    <col min="5879" max="5879" width="15.28515625" style="12" customWidth="1"/>
    <col min="5880" max="5880" width="15.7109375" style="12" customWidth="1"/>
    <col min="5881" max="5881" width="15.28515625" style="12" customWidth="1"/>
    <col min="5882" max="5882" width="14.7109375" style="12" customWidth="1"/>
    <col min="5883" max="5886" width="14.5703125" style="12" customWidth="1"/>
    <col min="5887" max="5887" width="15.85546875" style="12" customWidth="1"/>
    <col min="5888" max="5888" width="15.5703125" style="12" customWidth="1"/>
    <col min="5889" max="5889" width="14.85546875" style="12" customWidth="1"/>
    <col min="5890" max="5890" width="11.85546875" style="12" customWidth="1"/>
    <col min="5891" max="5891" width="13.5703125" style="12" customWidth="1"/>
    <col min="5892" max="5892" width="11.85546875" style="12" customWidth="1"/>
    <col min="5893" max="5893" width="13.140625" style="12" customWidth="1"/>
    <col min="5894" max="5894" width="12.42578125" style="12" customWidth="1"/>
    <col min="5895" max="6130" width="9.140625" style="12"/>
    <col min="6131" max="6131" width="12.7109375" style="12" bestFit="1" customWidth="1"/>
    <col min="6132" max="6132" width="44.5703125" style="12" customWidth="1"/>
    <col min="6133" max="6133" width="38.42578125" style="12" customWidth="1"/>
    <col min="6134" max="6134" width="12.7109375" style="12" customWidth="1"/>
    <col min="6135" max="6135" width="15.28515625" style="12" customWidth="1"/>
    <col min="6136" max="6136" width="15.7109375" style="12" customWidth="1"/>
    <col min="6137" max="6137" width="15.28515625" style="12" customWidth="1"/>
    <col min="6138" max="6138" width="14.7109375" style="12" customWidth="1"/>
    <col min="6139" max="6142" width="14.5703125" style="12" customWidth="1"/>
    <col min="6143" max="6143" width="15.85546875" style="12" customWidth="1"/>
    <col min="6144" max="6144" width="15.5703125" style="12" customWidth="1"/>
    <col min="6145" max="6145" width="14.85546875" style="12" customWidth="1"/>
    <col min="6146" max="6146" width="11.85546875" style="12" customWidth="1"/>
    <col min="6147" max="6147" width="13.5703125" style="12" customWidth="1"/>
    <col min="6148" max="6148" width="11.85546875" style="12" customWidth="1"/>
    <col min="6149" max="6149" width="13.140625" style="12" customWidth="1"/>
    <col min="6150" max="6150" width="12.42578125" style="12" customWidth="1"/>
    <col min="6151" max="6386" width="9.140625" style="12"/>
    <col min="6387" max="6387" width="12.7109375" style="12" bestFit="1" customWidth="1"/>
    <col min="6388" max="6388" width="44.5703125" style="12" customWidth="1"/>
    <col min="6389" max="6389" width="38.42578125" style="12" customWidth="1"/>
    <col min="6390" max="6390" width="12.7109375" style="12" customWidth="1"/>
    <col min="6391" max="6391" width="15.28515625" style="12" customWidth="1"/>
    <col min="6392" max="6392" width="15.7109375" style="12" customWidth="1"/>
    <col min="6393" max="6393" width="15.28515625" style="12" customWidth="1"/>
    <col min="6394" max="6394" width="14.7109375" style="12" customWidth="1"/>
    <col min="6395" max="6398" width="14.5703125" style="12" customWidth="1"/>
    <col min="6399" max="6399" width="15.85546875" style="12" customWidth="1"/>
    <col min="6400" max="6400" width="15.5703125" style="12" customWidth="1"/>
    <col min="6401" max="6401" width="14.85546875" style="12" customWidth="1"/>
    <col min="6402" max="6402" width="11.85546875" style="12" customWidth="1"/>
    <col min="6403" max="6403" width="13.5703125" style="12" customWidth="1"/>
    <col min="6404" max="6404" width="11.85546875" style="12" customWidth="1"/>
    <col min="6405" max="6405" width="13.140625" style="12" customWidth="1"/>
    <col min="6406" max="6406" width="12.42578125" style="12" customWidth="1"/>
    <col min="6407" max="6642" width="9.140625" style="12"/>
    <col min="6643" max="6643" width="12.7109375" style="12" bestFit="1" customWidth="1"/>
    <col min="6644" max="6644" width="44.5703125" style="12" customWidth="1"/>
    <col min="6645" max="6645" width="38.42578125" style="12" customWidth="1"/>
    <col min="6646" max="6646" width="12.7109375" style="12" customWidth="1"/>
    <col min="6647" max="6647" width="15.28515625" style="12" customWidth="1"/>
    <col min="6648" max="6648" width="15.7109375" style="12" customWidth="1"/>
    <col min="6649" max="6649" width="15.28515625" style="12" customWidth="1"/>
    <col min="6650" max="6650" width="14.7109375" style="12" customWidth="1"/>
    <col min="6651" max="6654" width="14.5703125" style="12" customWidth="1"/>
    <col min="6655" max="6655" width="15.85546875" style="12" customWidth="1"/>
    <col min="6656" max="6656" width="15.5703125" style="12" customWidth="1"/>
    <col min="6657" max="6657" width="14.85546875" style="12" customWidth="1"/>
    <col min="6658" max="6658" width="11.85546875" style="12" customWidth="1"/>
    <col min="6659" max="6659" width="13.5703125" style="12" customWidth="1"/>
    <col min="6660" max="6660" width="11.85546875" style="12" customWidth="1"/>
    <col min="6661" max="6661" width="13.140625" style="12" customWidth="1"/>
    <col min="6662" max="6662" width="12.42578125" style="12" customWidth="1"/>
    <col min="6663" max="6898" width="9.140625" style="12"/>
    <col min="6899" max="6899" width="12.7109375" style="12" bestFit="1" customWidth="1"/>
    <col min="6900" max="6900" width="44.5703125" style="12" customWidth="1"/>
    <col min="6901" max="6901" width="38.42578125" style="12" customWidth="1"/>
    <col min="6902" max="6902" width="12.7109375" style="12" customWidth="1"/>
    <col min="6903" max="6903" width="15.28515625" style="12" customWidth="1"/>
    <col min="6904" max="6904" width="15.7109375" style="12" customWidth="1"/>
    <col min="6905" max="6905" width="15.28515625" style="12" customWidth="1"/>
    <col min="6906" max="6906" width="14.7109375" style="12" customWidth="1"/>
    <col min="6907" max="6910" width="14.5703125" style="12" customWidth="1"/>
    <col min="6911" max="6911" width="15.85546875" style="12" customWidth="1"/>
    <col min="6912" max="6912" width="15.5703125" style="12" customWidth="1"/>
    <col min="6913" max="6913" width="14.85546875" style="12" customWidth="1"/>
    <col min="6914" max="6914" width="11.85546875" style="12" customWidth="1"/>
    <col min="6915" max="6915" width="13.5703125" style="12" customWidth="1"/>
    <col min="6916" max="6916" width="11.85546875" style="12" customWidth="1"/>
    <col min="6917" max="6917" width="13.140625" style="12" customWidth="1"/>
    <col min="6918" max="6918" width="12.42578125" style="12" customWidth="1"/>
    <col min="6919" max="7154" width="9.140625" style="12"/>
    <col min="7155" max="7155" width="12.7109375" style="12" bestFit="1" customWidth="1"/>
    <col min="7156" max="7156" width="44.5703125" style="12" customWidth="1"/>
    <col min="7157" max="7157" width="38.42578125" style="12" customWidth="1"/>
    <col min="7158" max="7158" width="12.7109375" style="12" customWidth="1"/>
    <col min="7159" max="7159" width="15.28515625" style="12" customWidth="1"/>
    <col min="7160" max="7160" width="15.7109375" style="12" customWidth="1"/>
    <col min="7161" max="7161" width="15.28515625" style="12" customWidth="1"/>
    <col min="7162" max="7162" width="14.7109375" style="12" customWidth="1"/>
    <col min="7163" max="7166" width="14.5703125" style="12" customWidth="1"/>
    <col min="7167" max="7167" width="15.85546875" style="12" customWidth="1"/>
    <col min="7168" max="7168" width="15.5703125" style="12" customWidth="1"/>
    <col min="7169" max="7169" width="14.85546875" style="12" customWidth="1"/>
    <col min="7170" max="7170" width="11.85546875" style="12" customWidth="1"/>
    <col min="7171" max="7171" width="13.5703125" style="12" customWidth="1"/>
    <col min="7172" max="7172" width="11.85546875" style="12" customWidth="1"/>
    <col min="7173" max="7173" width="13.140625" style="12" customWidth="1"/>
    <col min="7174" max="7174" width="12.42578125" style="12" customWidth="1"/>
    <col min="7175" max="7410" width="9.140625" style="12"/>
    <col min="7411" max="7411" width="12.7109375" style="12" bestFit="1" customWidth="1"/>
    <col min="7412" max="7412" width="44.5703125" style="12" customWidth="1"/>
    <col min="7413" max="7413" width="38.42578125" style="12" customWidth="1"/>
    <col min="7414" max="7414" width="12.7109375" style="12" customWidth="1"/>
    <col min="7415" max="7415" width="15.28515625" style="12" customWidth="1"/>
    <col min="7416" max="7416" width="15.7109375" style="12" customWidth="1"/>
    <col min="7417" max="7417" width="15.28515625" style="12" customWidth="1"/>
    <col min="7418" max="7418" width="14.7109375" style="12" customWidth="1"/>
    <col min="7419" max="7422" width="14.5703125" style="12" customWidth="1"/>
    <col min="7423" max="7423" width="15.85546875" style="12" customWidth="1"/>
    <col min="7424" max="7424" width="15.5703125" style="12" customWidth="1"/>
    <col min="7425" max="7425" width="14.85546875" style="12" customWidth="1"/>
    <col min="7426" max="7426" width="11.85546875" style="12" customWidth="1"/>
    <col min="7427" max="7427" width="13.5703125" style="12" customWidth="1"/>
    <col min="7428" max="7428" width="11.85546875" style="12" customWidth="1"/>
    <col min="7429" max="7429" width="13.140625" style="12" customWidth="1"/>
    <col min="7430" max="7430" width="12.42578125" style="12" customWidth="1"/>
    <col min="7431" max="7666" width="9.140625" style="12"/>
    <col min="7667" max="7667" width="12.7109375" style="12" bestFit="1" customWidth="1"/>
    <col min="7668" max="7668" width="44.5703125" style="12" customWidth="1"/>
    <col min="7669" max="7669" width="38.42578125" style="12" customWidth="1"/>
    <col min="7670" max="7670" width="12.7109375" style="12" customWidth="1"/>
    <col min="7671" max="7671" width="15.28515625" style="12" customWidth="1"/>
    <col min="7672" max="7672" width="15.7109375" style="12" customWidth="1"/>
    <col min="7673" max="7673" width="15.28515625" style="12" customWidth="1"/>
    <col min="7674" max="7674" width="14.7109375" style="12" customWidth="1"/>
    <col min="7675" max="7678" width="14.5703125" style="12" customWidth="1"/>
    <col min="7679" max="7679" width="15.85546875" style="12" customWidth="1"/>
    <col min="7680" max="7680" width="15.5703125" style="12" customWidth="1"/>
    <col min="7681" max="7681" width="14.85546875" style="12" customWidth="1"/>
    <col min="7682" max="7682" width="11.85546875" style="12" customWidth="1"/>
    <col min="7683" max="7683" width="13.5703125" style="12" customWidth="1"/>
    <col min="7684" max="7684" width="11.85546875" style="12" customWidth="1"/>
    <col min="7685" max="7685" width="13.140625" style="12" customWidth="1"/>
    <col min="7686" max="7686" width="12.42578125" style="12" customWidth="1"/>
    <col min="7687" max="7922" width="9.140625" style="12"/>
    <col min="7923" max="7923" width="12.7109375" style="12" bestFit="1" customWidth="1"/>
    <col min="7924" max="7924" width="44.5703125" style="12" customWidth="1"/>
    <col min="7925" max="7925" width="38.42578125" style="12" customWidth="1"/>
    <col min="7926" max="7926" width="12.7109375" style="12" customWidth="1"/>
    <col min="7927" max="7927" width="15.28515625" style="12" customWidth="1"/>
    <col min="7928" max="7928" width="15.7109375" style="12" customWidth="1"/>
    <col min="7929" max="7929" width="15.28515625" style="12" customWidth="1"/>
    <col min="7930" max="7930" width="14.7109375" style="12" customWidth="1"/>
    <col min="7931" max="7934" width="14.5703125" style="12" customWidth="1"/>
    <col min="7935" max="7935" width="15.85546875" style="12" customWidth="1"/>
    <col min="7936" max="7936" width="15.5703125" style="12" customWidth="1"/>
    <col min="7937" max="7937" width="14.85546875" style="12" customWidth="1"/>
    <col min="7938" max="7938" width="11.85546875" style="12" customWidth="1"/>
    <col min="7939" max="7939" width="13.5703125" style="12" customWidth="1"/>
    <col min="7940" max="7940" width="11.85546875" style="12" customWidth="1"/>
    <col min="7941" max="7941" width="13.140625" style="12" customWidth="1"/>
    <col min="7942" max="7942" width="12.42578125" style="12" customWidth="1"/>
    <col min="7943" max="8178" width="9.140625" style="12"/>
    <col min="8179" max="8179" width="12.7109375" style="12" bestFit="1" customWidth="1"/>
    <col min="8180" max="8180" width="44.5703125" style="12" customWidth="1"/>
    <col min="8181" max="8181" width="38.42578125" style="12" customWidth="1"/>
    <col min="8182" max="8182" width="12.7109375" style="12" customWidth="1"/>
    <col min="8183" max="8183" width="15.28515625" style="12" customWidth="1"/>
    <col min="8184" max="8184" width="15.7109375" style="12" customWidth="1"/>
    <col min="8185" max="8185" width="15.28515625" style="12" customWidth="1"/>
    <col min="8186" max="8186" width="14.7109375" style="12" customWidth="1"/>
    <col min="8187" max="8190" width="14.5703125" style="12" customWidth="1"/>
    <col min="8191" max="8191" width="15.85546875" style="12" customWidth="1"/>
    <col min="8192" max="8192" width="15.5703125" style="12" customWidth="1"/>
    <col min="8193" max="8193" width="14.85546875" style="12" customWidth="1"/>
    <col min="8194" max="8194" width="11.85546875" style="12" customWidth="1"/>
    <col min="8195" max="8195" width="13.5703125" style="12" customWidth="1"/>
    <col min="8196" max="8196" width="11.85546875" style="12" customWidth="1"/>
    <col min="8197" max="8197" width="13.140625" style="12" customWidth="1"/>
    <col min="8198" max="8198" width="12.42578125" style="12" customWidth="1"/>
    <col min="8199" max="8434" width="9.140625" style="12"/>
    <col min="8435" max="8435" width="12.7109375" style="12" bestFit="1" customWidth="1"/>
    <col min="8436" max="8436" width="44.5703125" style="12" customWidth="1"/>
    <col min="8437" max="8437" width="38.42578125" style="12" customWidth="1"/>
    <col min="8438" max="8438" width="12.7109375" style="12" customWidth="1"/>
    <col min="8439" max="8439" width="15.28515625" style="12" customWidth="1"/>
    <col min="8440" max="8440" width="15.7109375" style="12" customWidth="1"/>
    <col min="8441" max="8441" width="15.28515625" style="12" customWidth="1"/>
    <col min="8442" max="8442" width="14.7109375" style="12" customWidth="1"/>
    <col min="8443" max="8446" width="14.5703125" style="12" customWidth="1"/>
    <col min="8447" max="8447" width="15.85546875" style="12" customWidth="1"/>
    <col min="8448" max="8448" width="15.5703125" style="12" customWidth="1"/>
    <col min="8449" max="8449" width="14.85546875" style="12" customWidth="1"/>
    <col min="8450" max="8450" width="11.85546875" style="12" customWidth="1"/>
    <col min="8451" max="8451" width="13.5703125" style="12" customWidth="1"/>
    <col min="8452" max="8452" width="11.85546875" style="12" customWidth="1"/>
    <col min="8453" max="8453" width="13.140625" style="12" customWidth="1"/>
    <col min="8454" max="8454" width="12.42578125" style="12" customWidth="1"/>
    <col min="8455" max="8690" width="9.140625" style="12"/>
    <col min="8691" max="8691" width="12.7109375" style="12" bestFit="1" customWidth="1"/>
    <col min="8692" max="8692" width="44.5703125" style="12" customWidth="1"/>
    <col min="8693" max="8693" width="38.42578125" style="12" customWidth="1"/>
    <col min="8694" max="8694" width="12.7109375" style="12" customWidth="1"/>
    <col min="8695" max="8695" width="15.28515625" style="12" customWidth="1"/>
    <col min="8696" max="8696" width="15.7109375" style="12" customWidth="1"/>
    <col min="8697" max="8697" width="15.28515625" style="12" customWidth="1"/>
    <col min="8698" max="8698" width="14.7109375" style="12" customWidth="1"/>
    <col min="8699" max="8702" width="14.5703125" style="12" customWidth="1"/>
    <col min="8703" max="8703" width="15.85546875" style="12" customWidth="1"/>
    <col min="8704" max="8704" width="15.5703125" style="12" customWidth="1"/>
    <col min="8705" max="8705" width="14.85546875" style="12" customWidth="1"/>
    <col min="8706" max="8706" width="11.85546875" style="12" customWidth="1"/>
    <col min="8707" max="8707" width="13.5703125" style="12" customWidth="1"/>
    <col min="8708" max="8708" width="11.85546875" style="12" customWidth="1"/>
    <col min="8709" max="8709" width="13.140625" style="12" customWidth="1"/>
    <col min="8710" max="8710" width="12.42578125" style="12" customWidth="1"/>
    <col min="8711" max="8946" width="9.140625" style="12"/>
    <col min="8947" max="8947" width="12.7109375" style="12" bestFit="1" customWidth="1"/>
    <col min="8948" max="8948" width="44.5703125" style="12" customWidth="1"/>
    <col min="8949" max="8949" width="38.42578125" style="12" customWidth="1"/>
    <col min="8950" max="8950" width="12.7109375" style="12" customWidth="1"/>
    <col min="8951" max="8951" width="15.28515625" style="12" customWidth="1"/>
    <col min="8952" max="8952" width="15.7109375" style="12" customWidth="1"/>
    <col min="8953" max="8953" width="15.28515625" style="12" customWidth="1"/>
    <col min="8954" max="8954" width="14.7109375" style="12" customWidth="1"/>
    <col min="8955" max="8958" width="14.5703125" style="12" customWidth="1"/>
    <col min="8959" max="8959" width="15.85546875" style="12" customWidth="1"/>
    <col min="8960" max="8960" width="15.5703125" style="12" customWidth="1"/>
    <col min="8961" max="8961" width="14.85546875" style="12" customWidth="1"/>
    <col min="8962" max="8962" width="11.85546875" style="12" customWidth="1"/>
    <col min="8963" max="8963" width="13.5703125" style="12" customWidth="1"/>
    <col min="8964" max="8964" width="11.85546875" style="12" customWidth="1"/>
    <col min="8965" max="8965" width="13.140625" style="12" customWidth="1"/>
    <col min="8966" max="8966" width="12.42578125" style="12" customWidth="1"/>
    <col min="8967" max="9202" width="9.140625" style="12"/>
    <col min="9203" max="9203" width="12.7109375" style="12" bestFit="1" customWidth="1"/>
    <col min="9204" max="9204" width="44.5703125" style="12" customWidth="1"/>
    <col min="9205" max="9205" width="38.42578125" style="12" customWidth="1"/>
    <col min="9206" max="9206" width="12.7109375" style="12" customWidth="1"/>
    <col min="9207" max="9207" width="15.28515625" style="12" customWidth="1"/>
    <col min="9208" max="9208" width="15.7109375" style="12" customWidth="1"/>
    <col min="9209" max="9209" width="15.28515625" style="12" customWidth="1"/>
    <col min="9210" max="9210" width="14.7109375" style="12" customWidth="1"/>
    <col min="9211" max="9214" width="14.5703125" style="12" customWidth="1"/>
    <col min="9215" max="9215" width="15.85546875" style="12" customWidth="1"/>
    <col min="9216" max="9216" width="15.5703125" style="12" customWidth="1"/>
    <col min="9217" max="9217" width="14.85546875" style="12" customWidth="1"/>
    <col min="9218" max="9218" width="11.85546875" style="12" customWidth="1"/>
    <col min="9219" max="9219" width="13.5703125" style="12" customWidth="1"/>
    <col min="9220" max="9220" width="11.85546875" style="12" customWidth="1"/>
    <col min="9221" max="9221" width="13.140625" style="12" customWidth="1"/>
    <col min="9222" max="9222" width="12.42578125" style="12" customWidth="1"/>
    <col min="9223" max="9458" width="9.140625" style="12"/>
    <col min="9459" max="9459" width="12.7109375" style="12" bestFit="1" customWidth="1"/>
    <col min="9460" max="9460" width="44.5703125" style="12" customWidth="1"/>
    <col min="9461" max="9461" width="38.42578125" style="12" customWidth="1"/>
    <col min="9462" max="9462" width="12.7109375" style="12" customWidth="1"/>
    <col min="9463" max="9463" width="15.28515625" style="12" customWidth="1"/>
    <col min="9464" max="9464" width="15.7109375" style="12" customWidth="1"/>
    <col min="9465" max="9465" width="15.28515625" style="12" customWidth="1"/>
    <col min="9466" max="9466" width="14.7109375" style="12" customWidth="1"/>
    <col min="9467" max="9470" width="14.5703125" style="12" customWidth="1"/>
    <col min="9471" max="9471" width="15.85546875" style="12" customWidth="1"/>
    <col min="9472" max="9472" width="15.5703125" style="12" customWidth="1"/>
    <col min="9473" max="9473" width="14.85546875" style="12" customWidth="1"/>
    <col min="9474" max="9474" width="11.85546875" style="12" customWidth="1"/>
    <col min="9475" max="9475" width="13.5703125" style="12" customWidth="1"/>
    <col min="9476" max="9476" width="11.85546875" style="12" customWidth="1"/>
    <col min="9477" max="9477" width="13.140625" style="12" customWidth="1"/>
    <col min="9478" max="9478" width="12.42578125" style="12" customWidth="1"/>
    <col min="9479" max="9714" width="9.140625" style="12"/>
    <col min="9715" max="9715" width="12.7109375" style="12" bestFit="1" customWidth="1"/>
    <col min="9716" max="9716" width="44.5703125" style="12" customWidth="1"/>
    <col min="9717" max="9717" width="38.42578125" style="12" customWidth="1"/>
    <col min="9718" max="9718" width="12.7109375" style="12" customWidth="1"/>
    <col min="9719" max="9719" width="15.28515625" style="12" customWidth="1"/>
    <col min="9720" max="9720" width="15.7109375" style="12" customWidth="1"/>
    <col min="9721" max="9721" width="15.28515625" style="12" customWidth="1"/>
    <col min="9722" max="9722" width="14.7109375" style="12" customWidth="1"/>
    <col min="9723" max="9726" width="14.5703125" style="12" customWidth="1"/>
    <col min="9727" max="9727" width="15.85546875" style="12" customWidth="1"/>
    <col min="9728" max="9728" width="15.5703125" style="12" customWidth="1"/>
    <col min="9729" max="9729" width="14.85546875" style="12" customWidth="1"/>
    <col min="9730" max="9730" width="11.85546875" style="12" customWidth="1"/>
    <col min="9731" max="9731" width="13.5703125" style="12" customWidth="1"/>
    <col min="9732" max="9732" width="11.85546875" style="12" customWidth="1"/>
    <col min="9733" max="9733" width="13.140625" style="12" customWidth="1"/>
    <col min="9734" max="9734" width="12.42578125" style="12" customWidth="1"/>
    <col min="9735" max="9970" width="9.140625" style="12"/>
    <col min="9971" max="9971" width="12.7109375" style="12" bestFit="1" customWidth="1"/>
    <col min="9972" max="9972" width="44.5703125" style="12" customWidth="1"/>
    <col min="9973" max="9973" width="38.42578125" style="12" customWidth="1"/>
    <col min="9974" max="9974" width="12.7109375" style="12" customWidth="1"/>
    <col min="9975" max="9975" width="15.28515625" style="12" customWidth="1"/>
    <col min="9976" max="9976" width="15.7109375" style="12" customWidth="1"/>
    <col min="9977" max="9977" width="15.28515625" style="12" customWidth="1"/>
    <col min="9978" max="9978" width="14.7109375" style="12" customWidth="1"/>
    <col min="9979" max="9982" width="14.5703125" style="12" customWidth="1"/>
    <col min="9983" max="9983" width="15.85546875" style="12" customWidth="1"/>
    <col min="9984" max="9984" width="15.5703125" style="12" customWidth="1"/>
    <col min="9985" max="9985" width="14.85546875" style="12" customWidth="1"/>
    <col min="9986" max="9986" width="11.85546875" style="12" customWidth="1"/>
    <col min="9987" max="9987" width="13.5703125" style="12" customWidth="1"/>
    <col min="9988" max="9988" width="11.85546875" style="12" customWidth="1"/>
    <col min="9989" max="9989" width="13.140625" style="12" customWidth="1"/>
    <col min="9990" max="9990" width="12.42578125" style="12" customWidth="1"/>
    <col min="9991" max="10226" width="9.140625" style="12"/>
    <col min="10227" max="10227" width="12.7109375" style="12" bestFit="1" customWidth="1"/>
    <col min="10228" max="10228" width="44.5703125" style="12" customWidth="1"/>
    <col min="10229" max="10229" width="38.42578125" style="12" customWidth="1"/>
    <col min="10230" max="10230" width="12.7109375" style="12" customWidth="1"/>
    <col min="10231" max="10231" width="15.28515625" style="12" customWidth="1"/>
    <col min="10232" max="10232" width="15.7109375" style="12" customWidth="1"/>
    <col min="10233" max="10233" width="15.28515625" style="12" customWidth="1"/>
    <col min="10234" max="10234" width="14.7109375" style="12" customWidth="1"/>
    <col min="10235" max="10238" width="14.5703125" style="12" customWidth="1"/>
    <col min="10239" max="10239" width="15.85546875" style="12" customWidth="1"/>
    <col min="10240" max="10240" width="15.5703125" style="12" customWidth="1"/>
    <col min="10241" max="10241" width="14.85546875" style="12" customWidth="1"/>
    <col min="10242" max="10242" width="11.85546875" style="12" customWidth="1"/>
    <col min="10243" max="10243" width="13.5703125" style="12" customWidth="1"/>
    <col min="10244" max="10244" width="11.85546875" style="12" customWidth="1"/>
    <col min="10245" max="10245" width="13.140625" style="12" customWidth="1"/>
    <col min="10246" max="10246" width="12.42578125" style="12" customWidth="1"/>
    <col min="10247" max="10482" width="9.140625" style="12"/>
    <col min="10483" max="10483" width="12.7109375" style="12" bestFit="1" customWidth="1"/>
    <col min="10484" max="10484" width="44.5703125" style="12" customWidth="1"/>
    <col min="10485" max="10485" width="38.42578125" style="12" customWidth="1"/>
    <col min="10486" max="10486" width="12.7109375" style="12" customWidth="1"/>
    <col min="10487" max="10487" width="15.28515625" style="12" customWidth="1"/>
    <col min="10488" max="10488" width="15.7109375" style="12" customWidth="1"/>
    <col min="10489" max="10489" width="15.28515625" style="12" customWidth="1"/>
    <col min="10490" max="10490" width="14.7109375" style="12" customWidth="1"/>
    <col min="10491" max="10494" width="14.5703125" style="12" customWidth="1"/>
    <col min="10495" max="10495" width="15.85546875" style="12" customWidth="1"/>
    <col min="10496" max="10496" width="15.5703125" style="12" customWidth="1"/>
    <col min="10497" max="10497" width="14.85546875" style="12" customWidth="1"/>
    <col min="10498" max="10498" width="11.85546875" style="12" customWidth="1"/>
    <col min="10499" max="10499" width="13.5703125" style="12" customWidth="1"/>
    <col min="10500" max="10500" width="11.85546875" style="12" customWidth="1"/>
    <col min="10501" max="10501" width="13.140625" style="12" customWidth="1"/>
    <col min="10502" max="10502" width="12.42578125" style="12" customWidth="1"/>
    <col min="10503" max="10738" width="9.140625" style="12"/>
    <col min="10739" max="10739" width="12.7109375" style="12" bestFit="1" customWidth="1"/>
    <col min="10740" max="10740" width="44.5703125" style="12" customWidth="1"/>
    <col min="10741" max="10741" width="38.42578125" style="12" customWidth="1"/>
    <col min="10742" max="10742" width="12.7109375" style="12" customWidth="1"/>
    <col min="10743" max="10743" width="15.28515625" style="12" customWidth="1"/>
    <col min="10744" max="10744" width="15.7109375" style="12" customWidth="1"/>
    <col min="10745" max="10745" width="15.28515625" style="12" customWidth="1"/>
    <col min="10746" max="10746" width="14.7109375" style="12" customWidth="1"/>
    <col min="10747" max="10750" width="14.5703125" style="12" customWidth="1"/>
    <col min="10751" max="10751" width="15.85546875" style="12" customWidth="1"/>
    <col min="10752" max="10752" width="15.5703125" style="12" customWidth="1"/>
    <col min="10753" max="10753" width="14.85546875" style="12" customWidth="1"/>
    <col min="10754" max="10754" width="11.85546875" style="12" customWidth="1"/>
    <col min="10755" max="10755" width="13.5703125" style="12" customWidth="1"/>
    <col min="10756" max="10756" width="11.85546875" style="12" customWidth="1"/>
    <col min="10757" max="10757" width="13.140625" style="12" customWidth="1"/>
    <col min="10758" max="10758" width="12.42578125" style="12" customWidth="1"/>
    <col min="10759" max="10994" width="9.140625" style="12"/>
    <col min="10995" max="10995" width="12.7109375" style="12" bestFit="1" customWidth="1"/>
    <col min="10996" max="10996" width="44.5703125" style="12" customWidth="1"/>
    <col min="10997" max="10997" width="38.42578125" style="12" customWidth="1"/>
    <col min="10998" max="10998" width="12.7109375" style="12" customWidth="1"/>
    <col min="10999" max="10999" width="15.28515625" style="12" customWidth="1"/>
    <col min="11000" max="11000" width="15.7109375" style="12" customWidth="1"/>
    <col min="11001" max="11001" width="15.28515625" style="12" customWidth="1"/>
    <col min="11002" max="11002" width="14.7109375" style="12" customWidth="1"/>
    <col min="11003" max="11006" width="14.5703125" style="12" customWidth="1"/>
    <col min="11007" max="11007" width="15.85546875" style="12" customWidth="1"/>
    <col min="11008" max="11008" width="15.5703125" style="12" customWidth="1"/>
    <col min="11009" max="11009" width="14.85546875" style="12" customWidth="1"/>
    <col min="11010" max="11010" width="11.85546875" style="12" customWidth="1"/>
    <col min="11011" max="11011" width="13.5703125" style="12" customWidth="1"/>
    <col min="11012" max="11012" width="11.85546875" style="12" customWidth="1"/>
    <col min="11013" max="11013" width="13.140625" style="12" customWidth="1"/>
    <col min="11014" max="11014" width="12.42578125" style="12" customWidth="1"/>
    <col min="11015" max="11250" width="9.140625" style="12"/>
    <col min="11251" max="11251" width="12.7109375" style="12" bestFit="1" customWidth="1"/>
    <col min="11252" max="11252" width="44.5703125" style="12" customWidth="1"/>
    <col min="11253" max="11253" width="38.42578125" style="12" customWidth="1"/>
    <col min="11254" max="11254" width="12.7109375" style="12" customWidth="1"/>
    <col min="11255" max="11255" width="15.28515625" style="12" customWidth="1"/>
    <col min="11256" max="11256" width="15.7109375" style="12" customWidth="1"/>
    <col min="11257" max="11257" width="15.28515625" style="12" customWidth="1"/>
    <col min="11258" max="11258" width="14.7109375" style="12" customWidth="1"/>
    <col min="11259" max="11262" width="14.5703125" style="12" customWidth="1"/>
    <col min="11263" max="11263" width="15.85546875" style="12" customWidth="1"/>
    <col min="11264" max="11264" width="15.5703125" style="12" customWidth="1"/>
    <col min="11265" max="11265" width="14.85546875" style="12" customWidth="1"/>
    <col min="11266" max="11266" width="11.85546875" style="12" customWidth="1"/>
    <col min="11267" max="11267" width="13.5703125" style="12" customWidth="1"/>
    <col min="11268" max="11268" width="11.85546875" style="12" customWidth="1"/>
    <col min="11269" max="11269" width="13.140625" style="12" customWidth="1"/>
    <col min="11270" max="11270" width="12.42578125" style="12" customWidth="1"/>
    <col min="11271" max="11506" width="9.140625" style="12"/>
    <col min="11507" max="11507" width="12.7109375" style="12" bestFit="1" customWidth="1"/>
    <col min="11508" max="11508" width="44.5703125" style="12" customWidth="1"/>
    <col min="11509" max="11509" width="38.42578125" style="12" customWidth="1"/>
    <col min="11510" max="11510" width="12.7109375" style="12" customWidth="1"/>
    <col min="11511" max="11511" width="15.28515625" style="12" customWidth="1"/>
    <col min="11512" max="11512" width="15.7109375" style="12" customWidth="1"/>
    <col min="11513" max="11513" width="15.28515625" style="12" customWidth="1"/>
    <col min="11514" max="11514" width="14.7109375" style="12" customWidth="1"/>
    <col min="11515" max="11518" width="14.5703125" style="12" customWidth="1"/>
    <col min="11519" max="11519" width="15.85546875" style="12" customWidth="1"/>
    <col min="11520" max="11520" width="15.5703125" style="12" customWidth="1"/>
    <col min="11521" max="11521" width="14.85546875" style="12" customWidth="1"/>
    <col min="11522" max="11522" width="11.85546875" style="12" customWidth="1"/>
    <col min="11523" max="11523" width="13.5703125" style="12" customWidth="1"/>
    <col min="11524" max="11524" width="11.85546875" style="12" customWidth="1"/>
    <col min="11525" max="11525" width="13.140625" style="12" customWidth="1"/>
    <col min="11526" max="11526" width="12.42578125" style="12" customWidth="1"/>
    <col min="11527" max="11762" width="9.140625" style="12"/>
    <col min="11763" max="11763" width="12.7109375" style="12" bestFit="1" customWidth="1"/>
    <col min="11764" max="11764" width="44.5703125" style="12" customWidth="1"/>
    <col min="11765" max="11765" width="38.42578125" style="12" customWidth="1"/>
    <col min="11766" max="11766" width="12.7109375" style="12" customWidth="1"/>
    <col min="11767" max="11767" width="15.28515625" style="12" customWidth="1"/>
    <col min="11768" max="11768" width="15.7109375" style="12" customWidth="1"/>
    <col min="11769" max="11769" width="15.28515625" style="12" customWidth="1"/>
    <col min="11770" max="11770" width="14.7109375" style="12" customWidth="1"/>
    <col min="11771" max="11774" width="14.5703125" style="12" customWidth="1"/>
    <col min="11775" max="11775" width="15.85546875" style="12" customWidth="1"/>
    <col min="11776" max="11776" width="15.5703125" style="12" customWidth="1"/>
    <col min="11777" max="11777" width="14.85546875" style="12" customWidth="1"/>
    <col min="11778" max="11778" width="11.85546875" style="12" customWidth="1"/>
    <col min="11779" max="11779" width="13.5703125" style="12" customWidth="1"/>
    <col min="11780" max="11780" width="11.85546875" style="12" customWidth="1"/>
    <col min="11781" max="11781" width="13.140625" style="12" customWidth="1"/>
    <col min="11782" max="11782" width="12.42578125" style="12" customWidth="1"/>
    <col min="11783" max="12018" width="9.140625" style="12"/>
    <col min="12019" max="12019" width="12.7109375" style="12" bestFit="1" customWidth="1"/>
    <col min="12020" max="12020" width="44.5703125" style="12" customWidth="1"/>
    <col min="12021" max="12021" width="38.42578125" style="12" customWidth="1"/>
    <col min="12022" max="12022" width="12.7109375" style="12" customWidth="1"/>
    <col min="12023" max="12023" width="15.28515625" style="12" customWidth="1"/>
    <col min="12024" max="12024" width="15.7109375" style="12" customWidth="1"/>
    <col min="12025" max="12025" width="15.28515625" style="12" customWidth="1"/>
    <col min="12026" max="12026" width="14.7109375" style="12" customWidth="1"/>
    <col min="12027" max="12030" width="14.5703125" style="12" customWidth="1"/>
    <col min="12031" max="12031" width="15.85546875" style="12" customWidth="1"/>
    <col min="12032" max="12032" width="15.5703125" style="12" customWidth="1"/>
    <col min="12033" max="12033" width="14.85546875" style="12" customWidth="1"/>
    <col min="12034" max="12034" width="11.85546875" style="12" customWidth="1"/>
    <col min="12035" max="12035" width="13.5703125" style="12" customWidth="1"/>
    <col min="12036" max="12036" width="11.85546875" style="12" customWidth="1"/>
    <col min="12037" max="12037" width="13.140625" style="12" customWidth="1"/>
    <col min="12038" max="12038" width="12.42578125" style="12" customWidth="1"/>
    <col min="12039" max="12274" width="9.140625" style="12"/>
    <col min="12275" max="12275" width="12.7109375" style="12" bestFit="1" customWidth="1"/>
    <col min="12276" max="12276" width="44.5703125" style="12" customWidth="1"/>
    <col min="12277" max="12277" width="38.42578125" style="12" customWidth="1"/>
    <col min="12278" max="12278" width="12.7109375" style="12" customWidth="1"/>
    <col min="12279" max="12279" width="15.28515625" style="12" customWidth="1"/>
    <col min="12280" max="12280" width="15.7109375" style="12" customWidth="1"/>
    <col min="12281" max="12281" width="15.28515625" style="12" customWidth="1"/>
    <col min="12282" max="12282" width="14.7109375" style="12" customWidth="1"/>
    <col min="12283" max="12286" width="14.5703125" style="12" customWidth="1"/>
    <col min="12287" max="12287" width="15.85546875" style="12" customWidth="1"/>
    <col min="12288" max="12288" width="15.5703125" style="12" customWidth="1"/>
    <col min="12289" max="12289" width="14.85546875" style="12" customWidth="1"/>
    <col min="12290" max="12290" width="11.85546875" style="12" customWidth="1"/>
    <col min="12291" max="12291" width="13.5703125" style="12" customWidth="1"/>
    <col min="12292" max="12292" width="11.85546875" style="12" customWidth="1"/>
    <col min="12293" max="12293" width="13.140625" style="12" customWidth="1"/>
    <col min="12294" max="12294" width="12.42578125" style="12" customWidth="1"/>
    <col min="12295" max="12530" width="9.140625" style="12"/>
    <col min="12531" max="12531" width="12.7109375" style="12" bestFit="1" customWidth="1"/>
    <col min="12532" max="12532" width="44.5703125" style="12" customWidth="1"/>
    <col min="12533" max="12533" width="38.42578125" style="12" customWidth="1"/>
    <col min="12534" max="12534" width="12.7109375" style="12" customWidth="1"/>
    <col min="12535" max="12535" width="15.28515625" style="12" customWidth="1"/>
    <col min="12536" max="12536" width="15.7109375" style="12" customWidth="1"/>
    <col min="12537" max="12537" width="15.28515625" style="12" customWidth="1"/>
    <col min="12538" max="12538" width="14.7109375" style="12" customWidth="1"/>
    <col min="12539" max="12542" width="14.5703125" style="12" customWidth="1"/>
    <col min="12543" max="12543" width="15.85546875" style="12" customWidth="1"/>
    <col min="12544" max="12544" width="15.5703125" style="12" customWidth="1"/>
    <col min="12545" max="12545" width="14.85546875" style="12" customWidth="1"/>
    <col min="12546" max="12546" width="11.85546875" style="12" customWidth="1"/>
    <col min="12547" max="12547" width="13.5703125" style="12" customWidth="1"/>
    <col min="12548" max="12548" width="11.85546875" style="12" customWidth="1"/>
    <col min="12549" max="12549" width="13.140625" style="12" customWidth="1"/>
    <col min="12550" max="12550" width="12.42578125" style="12" customWidth="1"/>
    <col min="12551" max="12786" width="9.140625" style="12"/>
    <col min="12787" max="12787" width="12.7109375" style="12" bestFit="1" customWidth="1"/>
    <col min="12788" max="12788" width="44.5703125" style="12" customWidth="1"/>
    <col min="12789" max="12789" width="38.42578125" style="12" customWidth="1"/>
    <col min="12790" max="12790" width="12.7109375" style="12" customWidth="1"/>
    <col min="12791" max="12791" width="15.28515625" style="12" customWidth="1"/>
    <col min="12792" max="12792" width="15.7109375" style="12" customWidth="1"/>
    <col min="12793" max="12793" width="15.28515625" style="12" customWidth="1"/>
    <col min="12794" max="12794" width="14.7109375" style="12" customWidth="1"/>
    <col min="12795" max="12798" width="14.5703125" style="12" customWidth="1"/>
    <col min="12799" max="12799" width="15.85546875" style="12" customWidth="1"/>
    <col min="12800" max="12800" width="15.5703125" style="12" customWidth="1"/>
    <col min="12801" max="12801" width="14.85546875" style="12" customWidth="1"/>
    <col min="12802" max="12802" width="11.85546875" style="12" customWidth="1"/>
    <col min="12803" max="12803" width="13.5703125" style="12" customWidth="1"/>
    <col min="12804" max="12804" width="11.85546875" style="12" customWidth="1"/>
    <col min="12805" max="12805" width="13.140625" style="12" customWidth="1"/>
    <col min="12806" max="12806" width="12.42578125" style="12" customWidth="1"/>
    <col min="12807" max="13042" width="9.140625" style="12"/>
    <col min="13043" max="13043" width="12.7109375" style="12" bestFit="1" customWidth="1"/>
    <col min="13044" max="13044" width="44.5703125" style="12" customWidth="1"/>
    <col min="13045" max="13045" width="38.42578125" style="12" customWidth="1"/>
    <col min="13046" max="13046" width="12.7109375" style="12" customWidth="1"/>
    <col min="13047" max="13047" width="15.28515625" style="12" customWidth="1"/>
    <col min="13048" max="13048" width="15.7109375" style="12" customWidth="1"/>
    <col min="13049" max="13049" width="15.28515625" style="12" customWidth="1"/>
    <col min="13050" max="13050" width="14.7109375" style="12" customWidth="1"/>
    <col min="13051" max="13054" width="14.5703125" style="12" customWidth="1"/>
    <col min="13055" max="13055" width="15.85546875" style="12" customWidth="1"/>
    <col min="13056" max="13056" width="15.5703125" style="12" customWidth="1"/>
    <col min="13057" max="13057" width="14.85546875" style="12" customWidth="1"/>
    <col min="13058" max="13058" width="11.85546875" style="12" customWidth="1"/>
    <col min="13059" max="13059" width="13.5703125" style="12" customWidth="1"/>
    <col min="13060" max="13060" width="11.85546875" style="12" customWidth="1"/>
    <col min="13061" max="13061" width="13.140625" style="12" customWidth="1"/>
    <col min="13062" max="13062" width="12.42578125" style="12" customWidth="1"/>
    <col min="13063" max="13298" width="9.140625" style="12"/>
    <col min="13299" max="13299" width="12.7109375" style="12" bestFit="1" customWidth="1"/>
    <col min="13300" max="13300" width="44.5703125" style="12" customWidth="1"/>
    <col min="13301" max="13301" width="38.42578125" style="12" customWidth="1"/>
    <col min="13302" max="13302" width="12.7109375" style="12" customWidth="1"/>
    <col min="13303" max="13303" width="15.28515625" style="12" customWidth="1"/>
    <col min="13304" max="13304" width="15.7109375" style="12" customWidth="1"/>
    <col min="13305" max="13305" width="15.28515625" style="12" customWidth="1"/>
    <col min="13306" max="13306" width="14.7109375" style="12" customWidth="1"/>
    <col min="13307" max="13310" width="14.5703125" style="12" customWidth="1"/>
    <col min="13311" max="13311" width="15.85546875" style="12" customWidth="1"/>
    <col min="13312" max="13312" width="15.5703125" style="12" customWidth="1"/>
    <col min="13313" max="13313" width="14.85546875" style="12" customWidth="1"/>
    <col min="13314" max="13314" width="11.85546875" style="12" customWidth="1"/>
    <col min="13315" max="13315" width="13.5703125" style="12" customWidth="1"/>
    <col min="13316" max="13316" width="11.85546875" style="12" customWidth="1"/>
    <col min="13317" max="13317" width="13.140625" style="12" customWidth="1"/>
    <col min="13318" max="13318" width="12.42578125" style="12" customWidth="1"/>
    <col min="13319" max="13554" width="9.140625" style="12"/>
    <col min="13555" max="13555" width="12.7109375" style="12" bestFit="1" customWidth="1"/>
    <col min="13556" max="13556" width="44.5703125" style="12" customWidth="1"/>
    <col min="13557" max="13557" width="38.42578125" style="12" customWidth="1"/>
    <col min="13558" max="13558" width="12.7109375" style="12" customWidth="1"/>
    <col min="13559" max="13559" width="15.28515625" style="12" customWidth="1"/>
    <col min="13560" max="13560" width="15.7109375" style="12" customWidth="1"/>
    <col min="13561" max="13561" width="15.28515625" style="12" customWidth="1"/>
    <col min="13562" max="13562" width="14.7109375" style="12" customWidth="1"/>
    <col min="13563" max="13566" width="14.5703125" style="12" customWidth="1"/>
    <col min="13567" max="13567" width="15.85546875" style="12" customWidth="1"/>
    <col min="13568" max="13568" width="15.5703125" style="12" customWidth="1"/>
    <col min="13569" max="13569" width="14.85546875" style="12" customWidth="1"/>
    <col min="13570" max="13570" width="11.85546875" style="12" customWidth="1"/>
    <col min="13571" max="13571" width="13.5703125" style="12" customWidth="1"/>
    <col min="13572" max="13572" width="11.85546875" style="12" customWidth="1"/>
    <col min="13573" max="13573" width="13.140625" style="12" customWidth="1"/>
    <col min="13574" max="13574" width="12.42578125" style="12" customWidth="1"/>
    <col min="13575" max="13810" width="9.140625" style="12"/>
    <col min="13811" max="13811" width="12.7109375" style="12" bestFit="1" customWidth="1"/>
    <col min="13812" max="13812" width="44.5703125" style="12" customWidth="1"/>
    <col min="13813" max="13813" width="38.42578125" style="12" customWidth="1"/>
    <col min="13814" max="13814" width="12.7109375" style="12" customWidth="1"/>
    <col min="13815" max="13815" width="15.28515625" style="12" customWidth="1"/>
    <col min="13816" max="13816" width="15.7109375" style="12" customWidth="1"/>
    <col min="13817" max="13817" width="15.28515625" style="12" customWidth="1"/>
    <col min="13818" max="13818" width="14.7109375" style="12" customWidth="1"/>
    <col min="13819" max="13822" width="14.5703125" style="12" customWidth="1"/>
    <col min="13823" max="13823" width="15.85546875" style="12" customWidth="1"/>
    <col min="13824" max="13824" width="15.5703125" style="12" customWidth="1"/>
    <col min="13825" max="13825" width="14.85546875" style="12" customWidth="1"/>
    <col min="13826" max="13826" width="11.85546875" style="12" customWidth="1"/>
    <col min="13827" max="13827" width="13.5703125" style="12" customWidth="1"/>
    <col min="13828" max="13828" width="11.85546875" style="12" customWidth="1"/>
    <col min="13829" max="13829" width="13.140625" style="12" customWidth="1"/>
    <col min="13830" max="13830" width="12.42578125" style="12" customWidth="1"/>
    <col min="13831" max="14066" width="9.140625" style="12"/>
    <col min="14067" max="14067" width="12.7109375" style="12" bestFit="1" customWidth="1"/>
    <col min="14068" max="14068" width="44.5703125" style="12" customWidth="1"/>
    <col min="14069" max="14069" width="38.42578125" style="12" customWidth="1"/>
    <col min="14070" max="14070" width="12.7109375" style="12" customWidth="1"/>
    <col min="14071" max="14071" width="15.28515625" style="12" customWidth="1"/>
    <col min="14072" max="14072" width="15.7109375" style="12" customWidth="1"/>
    <col min="14073" max="14073" width="15.28515625" style="12" customWidth="1"/>
    <col min="14074" max="14074" width="14.7109375" style="12" customWidth="1"/>
    <col min="14075" max="14078" width="14.5703125" style="12" customWidth="1"/>
    <col min="14079" max="14079" width="15.85546875" style="12" customWidth="1"/>
    <col min="14080" max="14080" width="15.5703125" style="12" customWidth="1"/>
    <col min="14081" max="14081" width="14.85546875" style="12" customWidth="1"/>
    <col min="14082" max="14082" width="11.85546875" style="12" customWidth="1"/>
    <col min="14083" max="14083" width="13.5703125" style="12" customWidth="1"/>
    <col min="14084" max="14084" width="11.85546875" style="12" customWidth="1"/>
    <col min="14085" max="14085" width="13.140625" style="12" customWidth="1"/>
    <col min="14086" max="14086" width="12.42578125" style="12" customWidth="1"/>
    <col min="14087" max="14322" width="9.140625" style="12"/>
    <col min="14323" max="14323" width="12.7109375" style="12" bestFit="1" customWidth="1"/>
    <col min="14324" max="14324" width="44.5703125" style="12" customWidth="1"/>
    <col min="14325" max="14325" width="38.42578125" style="12" customWidth="1"/>
    <col min="14326" max="14326" width="12.7109375" style="12" customWidth="1"/>
    <col min="14327" max="14327" width="15.28515625" style="12" customWidth="1"/>
    <col min="14328" max="14328" width="15.7109375" style="12" customWidth="1"/>
    <col min="14329" max="14329" width="15.28515625" style="12" customWidth="1"/>
    <col min="14330" max="14330" width="14.7109375" style="12" customWidth="1"/>
    <col min="14331" max="14334" width="14.5703125" style="12" customWidth="1"/>
    <col min="14335" max="14335" width="15.85546875" style="12" customWidth="1"/>
    <col min="14336" max="14336" width="15.5703125" style="12" customWidth="1"/>
    <col min="14337" max="14337" width="14.85546875" style="12" customWidth="1"/>
    <col min="14338" max="14338" width="11.85546875" style="12" customWidth="1"/>
    <col min="14339" max="14339" width="13.5703125" style="12" customWidth="1"/>
    <col min="14340" max="14340" width="11.85546875" style="12" customWidth="1"/>
    <col min="14341" max="14341" width="13.140625" style="12" customWidth="1"/>
    <col min="14342" max="14342" width="12.42578125" style="12" customWidth="1"/>
    <col min="14343" max="14578" width="9.140625" style="12"/>
    <col min="14579" max="14579" width="12.7109375" style="12" bestFit="1" customWidth="1"/>
    <col min="14580" max="14580" width="44.5703125" style="12" customWidth="1"/>
    <col min="14581" max="14581" width="38.42578125" style="12" customWidth="1"/>
    <col min="14582" max="14582" width="12.7109375" style="12" customWidth="1"/>
    <col min="14583" max="14583" width="15.28515625" style="12" customWidth="1"/>
    <col min="14584" max="14584" width="15.7109375" style="12" customWidth="1"/>
    <col min="14585" max="14585" width="15.28515625" style="12" customWidth="1"/>
    <col min="14586" max="14586" width="14.7109375" style="12" customWidth="1"/>
    <col min="14587" max="14590" width="14.5703125" style="12" customWidth="1"/>
    <col min="14591" max="14591" width="15.85546875" style="12" customWidth="1"/>
    <col min="14592" max="14592" width="15.5703125" style="12" customWidth="1"/>
    <col min="14593" max="14593" width="14.85546875" style="12" customWidth="1"/>
    <col min="14594" max="14594" width="11.85546875" style="12" customWidth="1"/>
    <col min="14595" max="14595" width="13.5703125" style="12" customWidth="1"/>
    <col min="14596" max="14596" width="11.85546875" style="12" customWidth="1"/>
    <col min="14597" max="14597" width="13.140625" style="12" customWidth="1"/>
    <col min="14598" max="14598" width="12.42578125" style="12" customWidth="1"/>
    <col min="14599" max="14834" width="9.140625" style="12"/>
    <col min="14835" max="14835" width="12.7109375" style="12" bestFit="1" customWidth="1"/>
    <col min="14836" max="14836" width="44.5703125" style="12" customWidth="1"/>
    <col min="14837" max="14837" width="38.42578125" style="12" customWidth="1"/>
    <col min="14838" max="14838" width="12.7109375" style="12" customWidth="1"/>
    <col min="14839" max="14839" width="15.28515625" style="12" customWidth="1"/>
    <col min="14840" max="14840" width="15.7109375" style="12" customWidth="1"/>
    <col min="14841" max="14841" width="15.28515625" style="12" customWidth="1"/>
    <col min="14842" max="14842" width="14.7109375" style="12" customWidth="1"/>
    <col min="14843" max="14846" width="14.5703125" style="12" customWidth="1"/>
    <col min="14847" max="14847" width="15.85546875" style="12" customWidth="1"/>
    <col min="14848" max="14848" width="15.5703125" style="12" customWidth="1"/>
    <col min="14849" max="14849" width="14.85546875" style="12" customWidth="1"/>
    <col min="14850" max="14850" width="11.85546875" style="12" customWidth="1"/>
    <col min="14851" max="14851" width="13.5703125" style="12" customWidth="1"/>
    <col min="14852" max="14852" width="11.85546875" style="12" customWidth="1"/>
    <col min="14853" max="14853" width="13.140625" style="12" customWidth="1"/>
    <col min="14854" max="14854" width="12.42578125" style="12" customWidth="1"/>
    <col min="14855" max="15090" width="9.140625" style="12"/>
    <col min="15091" max="15091" width="12.7109375" style="12" bestFit="1" customWidth="1"/>
    <col min="15092" max="15092" width="44.5703125" style="12" customWidth="1"/>
    <col min="15093" max="15093" width="38.42578125" style="12" customWidth="1"/>
    <col min="15094" max="15094" width="12.7109375" style="12" customWidth="1"/>
    <col min="15095" max="15095" width="15.28515625" style="12" customWidth="1"/>
    <col min="15096" max="15096" width="15.7109375" style="12" customWidth="1"/>
    <col min="15097" max="15097" width="15.28515625" style="12" customWidth="1"/>
    <col min="15098" max="15098" width="14.7109375" style="12" customWidth="1"/>
    <col min="15099" max="15102" width="14.5703125" style="12" customWidth="1"/>
    <col min="15103" max="15103" width="15.85546875" style="12" customWidth="1"/>
    <col min="15104" max="15104" width="15.5703125" style="12" customWidth="1"/>
    <col min="15105" max="15105" width="14.85546875" style="12" customWidth="1"/>
    <col min="15106" max="15106" width="11.85546875" style="12" customWidth="1"/>
    <col min="15107" max="15107" width="13.5703125" style="12" customWidth="1"/>
    <col min="15108" max="15108" width="11.85546875" style="12" customWidth="1"/>
    <col min="15109" max="15109" width="13.140625" style="12" customWidth="1"/>
    <col min="15110" max="15110" width="12.42578125" style="12" customWidth="1"/>
    <col min="15111" max="15346" width="9.140625" style="12"/>
    <col min="15347" max="15347" width="12.7109375" style="12" bestFit="1" customWidth="1"/>
    <col min="15348" max="15348" width="44.5703125" style="12" customWidth="1"/>
    <col min="15349" max="15349" width="38.42578125" style="12" customWidth="1"/>
    <col min="15350" max="15350" width="12.7109375" style="12" customWidth="1"/>
    <col min="15351" max="15351" width="15.28515625" style="12" customWidth="1"/>
    <col min="15352" max="15352" width="15.7109375" style="12" customWidth="1"/>
    <col min="15353" max="15353" width="15.28515625" style="12" customWidth="1"/>
    <col min="15354" max="15354" width="14.7109375" style="12" customWidth="1"/>
    <col min="15355" max="15358" width="14.5703125" style="12" customWidth="1"/>
    <col min="15359" max="15359" width="15.85546875" style="12" customWidth="1"/>
    <col min="15360" max="15360" width="15.5703125" style="12" customWidth="1"/>
    <col min="15361" max="15361" width="14.85546875" style="12" customWidth="1"/>
    <col min="15362" max="15362" width="11.85546875" style="12" customWidth="1"/>
    <col min="15363" max="15363" width="13.5703125" style="12" customWidth="1"/>
    <col min="15364" max="15364" width="11.85546875" style="12" customWidth="1"/>
    <col min="15365" max="15365" width="13.140625" style="12" customWidth="1"/>
    <col min="15366" max="15366" width="12.42578125" style="12" customWidth="1"/>
    <col min="15367" max="15602" width="9.140625" style="12"/>
    <col min="15603" max="15603" width="12.7109375" style="12" bestFit="1" customWidth="1"/>
    <col min="15604" max="15604" width="44.5703125" style="12" customWidth="1"/>
    <col min="15605" max="15605" width="38.42578125" style="12" customWidth="1"/>
    <col min="15606" max="15606" width="12.7109375" style="12" customWidth="1"/>
    <col min="15607" max="15607" width="15.28515625" style="12" customWidth="1"/>
    <col min="15608" max="15608" width="15.7109375" style="12" customWidth="1"/>
    <col min="15609" max="15609" width="15.28515625" style="12" customWidth="1"/>
    <col min="15610" max="15610" width="14.7109375" style="12" customWidth="1"/>
    <col min="15611" max="15614" width="14.5703125" style="12" customWidth="1"/>
    <col min="15615" max="15615" width="15.85546875" style="12" customWidth="1"/>
    <col min="15616" max="15616" width="15.5703125" style="12" customWidth="1"/>
    <col min="15617" max="15617" width="14.85546875" style="12" customWidth="1"/>
    <col min="15618" max="15618" width="11.85546875" style="12" customWidth="1"/>
    <col min="15619" max="15619" width="13.5703125" style="12" customWidth="1"/>
    <col min="15620" max="15620" width="11.85546875" style="12" customWidth="1"/>
    <col min="15621" max="15621" width="13.140625" style="12" customWidth="1"/>
    <col min="15622" max="15622" width="12.42578125" style="12" customWidth="1"/>
    <col min="15623" max="15858" width="9.140625" style="12"/>
    <col min="15859" max="15859" width="12.7109375" style="12" bestFit="1" customWidth="1"/>
    <col min="15860" max="15860" width="44.5703125" style="12" customWidth="1"/>
    <col min="15861" max="15861" width="38.42578125" style="12" customWidth="1"/>
    <col min="15862" max="15862" width="12.7109375" style="12" customWidth="1"/>
    <col min="15863" max="15863" width="15.28515625" style="12" customWidth="1"/>
    <col min="15864" max="15864" width="15.7109375" style="12" customWidth="1"/>
    <col min="15865" max="15865" width="15.28515625" style="12" customWidth="1"/>
    <col min="15866" max="15866" width="14.7109375" style="12" customWidth="1"/>
    <col min="15867" max="15870" width="14.5703125" style="12" customWidth="1"/>
    <col min="15871" max="15871" width="15.85546875" style="12" customWidth="1"/>
    <col min="15872" max="15872" width="15.5703125" style="12" customWidth="1"/>
    <col min="15873" max="15873" width="14.85546875" style="12" customWidth="1"/>
    <col min="15874" max="15874" width="11.85546875" style="12" customWidth="1"/>
    <col min="15875" max="15875" width="13.5703125" style="12" customWidth="1"/>
    <col min="15876" max="15876" width="11.85546875" style="12" customWidth="1"/>
    <col min="15877" max="15877" width="13.140625" style="12" customWidth="1"/>
    <col min="15878" max="15878" width="12.42578125" style="12" customWidth="1"/>
    <col min="15879" max="16114" width="9.140625" style="12"/>
    <col min="16115" max="16115" width="12.7109375" style="12" bestFit="1" customWidth="1"/>
    <col min="16116" max="16116" width="44.5703125" style="12" customWidth="1"/>
    <col min="16117" max="16117" width="38.42578125" style="12" customWidth="1"/>
    <col min="16118" max="16118" width="12.7109375" style="12" customWidth="1"/>
    <col min="16119" max="16119" width="15.28515625" style="12" customWidth="1"/>
    <col min="16120" max="16120" width="15.7109375" style="12" customWidth="1"/>
    <col min="16121" max="16121" width="15.28515625" style="12" customWidth="1"/>
    <col min="16122" max="16122" width="14.7109375" style="12" customWidth="1"/>
    <col min="16123" max="16126" width="14.5703125" style="12" customWidth="1"/>
    <col min="16127" max="16127" width="15.85546875" style="12" customWidth="1"/>
    <col min="16128" max="16128" width="15.5703125" style="12" customWidth="1"/>
    <col min="16129" max="16129" width="14.85546875" style="12" customWidth="1"/>
    <col min="16130" max="16130" width="11.85546875" style="12" customWidth="1"/>
    <col min="16131" max="16131" width="13.5703125" style="12" customWidth="1"/>
    <col min="16132" max="16132" width="11.85546875" style="12" customWidth="1"/>
    <col min="16133" max="16133" width="13.140625" style="12" customWidth="1"/>
    <col min="16134" max="16134" width="12.42578125" style="12" customWidth="1"/>
    <col min="16135" max="16384" width="9.140625" style="12"/>
  </cols>
  <sheetData>
    <row r="1" spans="1:7" s="13" customFormat="1" ht="35.25" customHeight="1" x14ac:dyDescent="0.35">
      <c r="A1" s="233" t="s">
        <v>182</v>
      </c>
      <c r="B1" s="233"/>
      <c r="C1" s="233"/>
      <c r="D1" s="233"/>
      <c r="E1" s="233"/>
      <c r="F1" s="233"/>
    </row>
    <row r="2" spans="1:7" s="13" customFormat="1" ht="22.5" x14ac:dyDescent="0.35">
      <c r="A2" s="234" t="s">
        <v>266</v>
      </c>
      <c r="B2" s="234"/>
      <c r="C2" s="234"/>
      <c r="D2" s="234"/>
      <c r="E2" s="234"/>
      <c r="F2" s="234"/>
    </row>
    <row r="3" spans="1:7" s="13" customFormat="1" ht="22.5" x14ac:dyDescent="0.35">
      <c r="A3" s="234" t="s">
        <v>265</v>
      </c>
      <c r="B3" s="234"/>
      <c r="C3" s="234"/>
      <c r="D3" s="234"/>
      <c r="E3" s="234"/>
      <c r="F3" s="234"/>
    </row>
    <row r="4" spans="1:7" s="13" customFormat="1" ht="27" customHeight="1" x14ac:dyDescent="0.35">
      <c r="A4" s="235" t="s">
        <v>431</v>
      </c>
      <c r="B4" s="235"/>
      <c r="C4" s="235"/>
      <c r="D4" s="235"/>
      <c r="E4" s="235"/>
      <c r="F4" s="235"/>
    </row>
    <row r="5" spans="1:7" s="13" customFormat="1" ht="11.25" customHeight="1" x14ac:dyDescent="0.35">
      <c r="A5" s="55"/>
      <c r="B5" s="55"/>
      <c r="C5" s="55"/>
      <c r="D5" s="56"/>
      <c r="E5" s="55"/>
      <c r="F5" s="55"/>
    </row>
    <row r="6" spans="1:7" s="18" customFormat="1" ht="81.75" customHeight="1" x14ac:dyDescent="0.25">
      <c r="A6" s="128" t="s">
        <v>0</v>
      </c>
      <c r="B6" s="130" t="s">
        <v>184</v>
      </c>
      <c r="C6" s="130" t="s">
        <v>249</v>
      </c>
      <c r="D6" s="130" t="s">
        <v>186</v>
      </c>
      <c r="E6" s="76" t="s">
        <v>263</v>
      </c>
      <c r="F6" s="76" t="s">
        <v>264</v>
      </c>
      <c r="G6" s="76" t="s">
        <v>579</v>
      </c>
    </row>
    <row r="7" spans="1:7" s="18" customFormat="1" ht="15" customHeight="1" x14ac:dyDescent="0.25">
      <c r="A7" s="131" t="s">
        <v>191</v>
      </c>
      <c r="B7" s="132">
        <v>2</v>
      </c>
      <c r="C7" s="132">
        <v>3</v>
      </c>
      <c r="D7" s="132">
        <v>4</v>
      </c>
      <c r="E7" s="71">
        <v>5</v>
      </c>
      <c r="F7" s="71">
        <v>6</v>
      </c>
      <c r="G7" s="64">
        <v>7</v>
      </c>
    </row>
    <row r="8" spans="1:7" s="18" customFormat="1" ht="15.75" customHeight="1" x14ac:dyDescent="0.25">
      <c r="A8" s="198"/>
      <c r="B8" s="201" t="s">
        <v>193</v>
      </c>
      <c r="C8" s="25" t="s">
        <v>190</v>
      </c>
      <c r="D8" s="25"/>
      <c r="E8" s="26">
        <f>E9+E10+E11+E12+E13+E14</f>
        <v>1403027.88</v>
      </c>
      <c r="F8" s="26">
        <f>F9+F10+F11+F12+F13+F14</f>
        <v>1431242.871</v>
      </c>
      <c r="G8" s="139">
        <f>F8*100/E8</f>
        <v>102.01100715119075</v>
      </c>
    </row>
    <row r="9" spans="1:7" s="18" customFormat="1" ht="31.5" x14ac:dyDescent="0.25">
      <c r="A9" s="199"/>
      <c r="B9" s="201"/>
      <c r="C9" s="25" t="s">
        <v>250</v>
      </c>
      <c r="D9" s="57" t="s">
        <v>211</v>
      </c>
      <c r="E9" s="29">
        <f t="shared" ref="E9:F9" si="0">E16+E233+E128+E156</f>
        <v>900756.96</v>
      </c>
      <c r="F9" s="29">
        <f t="shared" si="0"/>
        <v>861645.78300000005</v>
      </c>
      <c r="G9" s="139">
        <f t="shared" ref="G9:G10" si="1">F9*100/E9</f>
        <v>95.657965607060106</v>
      </c>
    </row>
    <row r="10" spans="1:7" s="18" customFormat="1" x14ac:dyDescent="0.25">
      <c r="A10" s="199"/>
      <c r="B10" s="201"/>
      <c r="C10" s="25" t="s">
        <v>251</v>
      </c>
      <c r="D10" s="57" t="s">
        <v>211</v>
      </c>
      <c r="E10" s="26">
        <f t="shared" ref="E10:F10" si="2">E17+E129+E157+E234+E451</f>
        <v>409648.42000000004</v>
      </c>
      <c r="F10" s="26">
        <f t="shared" si="2"/>
        <v>394918.58800000005</v>
      </c>
      <c r="G10" s="139">
        <f t="shared" si="1"/>
        <v>96.404274670460097</v>
      </c>
    </row>
    <row r="11" spans="1:7" s="18" customFormat="1" x14ac:dyDescent="0.25">
      <c r="A11" s="199"/>
      <c r="B11" s="201"/>
      <c r="C11" s="25" t="s">
        <v>252</v>
      </c>
      <c r="D11" s="25"/>
      <c r="E11" s="26"/>
      <c r="F11" s="26"/>
      <c r="G11" s="135"/>
    </row>
    <row r="12" spans="1:7" s="18" customFormat="1" ht="31.5" x14ac:dyDescent="0.25">
      <c r="A12" s="199"/>
      <c r="B12" s="201"/>
      <c r="C12" s="25" t="s">
        <v>253</v>
      </c>
      <c r="D12" s="25"/>
      <c r="E12" s="26"/>
      <c r="F12" s="26"/>
      <c r="G12" s="135"/>
    </row>
    <row r="13" spans="1:7" s="18" customFormat="1" ht="31.5" x14ac:dyDescent="0.25">
      <c r="A13" s="199"/>
      <c r="B13" s="201"/>
      <c r="C13" s="25" t="s">
        <v>254</v>
      </c>
      <c r="D13" s="25"/>
      <c r="E13" s="26"/>
      <c r="F13" s="26"/>
      <c r="G13" s="135"/>
    </row>
    <row r="14" spans="1:7" s="18" customFormat="1" x14ac:dyDescent="0.25">
      <c r="A14" s="200"/>
      <c r="B14" s="201"/>
      <c r="C14" s="25" t="s">
        <v>255</v>
      </c>
      <c r="D14" s="25"/>
      <c r="E14" s="26">
        <f t="shared" ref="E14:F14" si="3">E21+E133+E161+E238+E455</f>
        <v>92622.5</v>
      </c>
      <c r="F14" s="26">
        <f t="shared" si="3"/>
        <v>174678.5</v>
      </c>
      <c r="G14" s="139">
        <f t="shared" ref="G14:G17" si="4">F14*100/E14</f>
        <v>188.59186482766066</v>
      </c>
    </row>
    <row r="15" spans="1:7" s="18" customFormat="1" ht="15.75" customHeight="1" x14ac:dyDescent="0.25">
      <c r="A15" s="198" t="s">
        <v>2</v>
      </c>
      <c r="B15" s="201" t="s">
        <v>90</v>
      </c>
      <c r="C15" s="25" t="s">
        <v>190</v>
      </c>
      <c r="D15" s="57" t="s">
        <v>211</v>
      </c>
      <c r="E15" s="29">
        <f t="shared" ref="E15:F15" si="5">E17+E16</f>
        <v>10422.84</v>
      </c>
      <c r="F15" s="26">
        <f t="shared" si="5"/>
        <v>5505.2430000000004</v>
      </c>
      <c r="G15" s="139">
        <f t="shared" si="4"/>
        <v>52.819030129983773</v>
      </c>
    </row>
    <row r="16" spans="1:7" s="18" customFormat="1" ht="31.5" x14ac:dyDescent="0.25">
      <c r="A16" s="199"/>
      <c r="B16" s="201"/>
      <c r="C16" s="25" t="s">
        <v>250</v>
      </c>
      <c r="D16" s="57" t="s">
        <v>211</v>
      </c>
      <c r="E16" s="29">
        <f t="shared" ref="E16:F17" si="6">E30+E51</f>
        <v>9901.7000000000007</v>
      </c>
      <c r="F16" s="26">
        <f t="shared" si="6"/>
        <v>5105.2430000000004</v>
      </c>
      <c r="G16" s="139">
        <f t="shared" si="4"/>
        <v>51.559257501237163</v>
      </c>
    </row>
    <row r="17" spans="1:7" s="18" customFormat="1" ht="17.25" customHeight="1" x14ac:dyDescent="0.25">
      <c r="A17" s="199"/>
      <c r="B17" s="201"/>
      <c r="C17" s="25" t="s">
        <v>251</v>
      </c>
      <c r="D17" s="57" t="s">
        <v>211</v>
      </c>
      <c r="E17" s="29">
        <f t="shared" si="6"/>
        <v>521.14</v>
      </c>
      <c r="F17" s="26">
        <f t="shared" si="6"/>
        <v>400</v>
      </c>
      <c r="G17" s="139">
        <f t="shared" si="4"/>
        <v>76.754806769773964</v>
      </c>
    </row>
    <row r="18" spans="1:7" s="18" customFormat="1" x14ac:dyDescent="0.25">
      <c r="A18" s="199"/>
      <c r="B18" s="201"/>
      <c r="C18" s="25" t="s">
        <v>252</v>
      </c>
      <c r="D18" s="58"/>
      <c r="E18" s="21"/>
      <c r="F18" s="26"/>
      <c r="G18" s="135"/>
    </row>
    <row r="19" spans="1:7" s="18" customFormat="1" ht="31.5" x14ac:dyDescent="0.25">
      <c r="A19" s="199"/>
      <c r="B19" s="201"/>
      <c r="C19" s="25" t="s">
        <v>253</v>
      </c>
      <c r="D19" s="58"/>
      <c r="E19" s="21"/>
      <c r="F19" s="26"/>
      <c r="G19" s="135"/>
    </row>
    <row r="20" spans="1:7" s="18" customFormat="1" ht="31.5" x14ac:dyDescent="0.25">
      <c r="A20" s="199"/>
      <c r="B20" s="201"/>
      <c r="C20" s="25" t="s">
        <v>254</v>
      </c>
      <c r="D20" s="58"/>
      <c r="E20" s="21"/>
      <c r="F20" s="26"/>
      <c r="G20" s="135"/>
    </row>
    <row r="21" spans="1:7" s="18" customFormat="1" x14ac:dyDescent="0.25">
      <c r="A21" s="200"/>
      <c r="B21" s="201"/>
      <c r="C21" s="25" t="s">
        <v>255</v>
      </c>
      <c r="D21" s="58"/>
      <c r="E21" s="21"/>
      <c r="F21" s="26"/>
      <c r="G21" s="135"/>
    </row>
    <row r="22" spans="1:7" s="18" customFormat="1" ht="15.75" customHeight="1" x14ac:dyDescent="0.25">
      <c r="A22" s="202" t="s">
        <v>3</v>
      </c>
      <c r="B22" s="205" t="s">
        <v>77</v>
      </c>
      <c r="C22" s="32" t="s">
        <v>190</v>
      </c>
      <c r="D22" s="59" t="s">
        <v>211</v>
      </c>
      <c r="E22" s="34">
        <f t="shared" ref="E22:F22" si="7">E23+E24</f>
        <v>10422.84</v>
      </c>
      <c r="F22" s="26">
        <f t="shared" si="7"/>
        <v>5505.2430000000004</v>
      </c>
      <c r="G22" s="139">
        <f t="shared" ref="G22:G24" si="8">F22*100/E22</f>
        <v>52.819030129983773</v>
      </c>
    </row>
    <row r="23" spans="1:7" s="18" customFormat="1" ht="31.5" x14ac:dyDescent="0.25">
      <c r="A23" s="203"/>
      <c r="B23" s="206"/>
      <c r="C23" s="32" t="s">
        <v>250</v>
      </c>
      <c r="D23" s="60">
        <v>760</v>
      </c>
      <c r="E23" s="34">
        <f t="shared" ref="E23:F24" si="9">E30+E37+E44+E51</f>
        <v>9901.7000000000007</v>
      </c>
      <c r="F23" s="26">
        <f t="shared" si="9"/>
        <v>5105.2430000000004</v>
      </c>
      <c r="G23" s="139">
        <f t="shared" si="8"/>
        <v>51.559257501237163</v>
      </c>
    </row>
    <row r="24" spans="1:7" s="18" customFormat="1" x14ac:dyDescent="0.25">
      <c r="A24" s="203"/>
      <c r="B24" s="206"/>
      <c r="C24" s="32" t="s">
        <v>251</v>
      </c>
      <c r="D24" s="59" t="s">
        <v>211</v>
      </c>
      <c r="E24" s="34">
        <f t="shared" si="9"/>
        <v>521.14</v>
      </c>
      <c r="F24" s="26">
        <f t="shared" si="9"/>
        <v>400</v>
      </c>
      <c r="G24" s="139">
        <f t="shared" si="8"/>
        <v>76.754806769773964</v>
      </c>
    </row>
    <row r="25" spans="1:7" s="18" customFormat="1" x14ac:dyDescent="0.25">
      <c r="A25" s="203"/>
      <c r="B25" s="206"/>
      <c r="C25" s="32" t="s">
        <v>252</v>
      </c>
      <c r="D25" s="61"/>
      <c r="E25" s="62"/>
      <c r="F25" s="62"/>
      <c r="G25" s="135"/>
    </row>
    <row r="26" spans="1:7" s="18" customFormat="1" ht="31.5" x14ac:dyDescent="0.25">
      <c r="A26" s="203"/>
      <c r="B26" s="206"/>
      <c r="C26" s="32" t="s">
        <v>253</v>
      </c>
      <c r="D26" s="61"/>
      <c r="E26" s="62"/>
      <c r="F26" s="62"/>
      <c r="G26" s="135"/>
    </row>
    <row r="27" spans="1:7" s="18" customFormat="1" ht="31.5" x14ac:dyDescent="0.25">
      <c r="A27" s="203"/>
      <c r="B27" s="206"/>
      <c r="C27" s="32" t="s">
        <v>254</v>
      </c>
      <c r="D27" s="61"/>
      <c r="E27" s="62"/>
      <c r="F27" s="62"/>
      <c r="G27" s="135"/>
    </row>
    <row r="28" spans="1:7" s="18" customFormat="1" x14ac:dyDescent="0.25">
      <c r="A28" s="204"/>
      <c r="B28" s="207"/>
      <c r="C28" s="32" t="s">
        <v>255</v>
      </c>
      <c r="D28" s="61"/>
      <c r="E28" s="62"/>
      <c r="F28" s="62"/>
      <c r="G28" s="135"/>
    </row>
    <row r="29" spans="1:7" s="18" customFormat="1" x14ac:dyDescent="0.25">
      <c r="A29" s="215" t="s">
        <v>4</v>
      </c>
      <c r="B29" s="211" t="s">
        <v>256</v>
      </c>
      <c r="C29" s="130" t="s">
        <v>190</v>
      </c>
      <c r="D29" s="140" t="s">
        <v>211</v>
      </c>
      <c r="E29" s="134">
        <f t="shared" ref="E29" si="10">E30+E31</f>
        <v>0</v>
      </c>
      <c r="F29" s="21"/>
      <c r="G29" s="135"/>
    </row>
    <row r="30" spans="1:7" s="18" customFormat="1" ht="31.5" x14ac:dyDescent="0.25">
      <c r="A30" s="216"/>
      <c r="B30" s="218"/>
      <c r="C30" s="130" t="s">
        <v>250</v>
      </c>
      <c r="D30" s="141"/>
      <c r="E30" s="134"/>
      <c r="F30" s="21"/>
      <c r="G30" s="135"/>
    </row>
    <row r="31" spans="1:7" s="18" customFormat="1" x14ac:dyDescent="0.25">
      <c r="A31" s="216"/>
      <c r="B31" s="218"/>
      <c r="C31" s="130" t="s">
        <v>251</v>
      </c>
      <c r="D31" s="140" t="s">
        <v>211</v>
      </c>
      <c r="E31" s="134">
        <v>0</v>
      </c>
      <c r="F31" s="21"/>
      <c r="G31" s="135"/>
    </row>
    <row r="32" spans="1:7" s="18" customFormat="1" x14ac:dyDescent="0.25">
      <c r="A32" s="216"/>
      <c r="B32" s="218"/>
      <c r="C32" s="130" t="s">
        <v>252</v>
      </c>
      <c r="D32" s="64"/>
      <c r="E32" s="21"/>
      <c r="F32" s="21"/>
      <c r="G32" s="135"/>
    </row>
    <row r="33" spans="1:7" s="18" customFormat="1" ht="31.5" x14ac:dyDescent="0.25">
      <c r="A33" s="216"/>
      <c r="B33" s="218"/>
      <c r="C33" s="130" t="s">
        <v>253</v>
      </c>
      <c r="D33" s="64"/>
      <c r="E33" s="21"/>
      <c r="F33" s="21"/>
      <c r="G33" s="135"/>
    </row>
    <row r="34" spans="1:7" s="18" customFormat="1" ht="31.5" x14ac:dyDescent="0.25">
      <c r="A34" s="216"/>
      <c r="B34" s="218"/>
      <c r="C34" s="130" t="s">
        <v>254</v>
      </c>
      <c r="D34" s="64"/>
      <c r="E34" s="21"/>
      <c r="F34" s="21"/>
      <c r="G34" s="135"/>
    </row>
    <row r="35" spans="1:7" s="18" customFormat="1" x14ac:dyDescent="0.25">
      <c r="A35" s="217"/>
      <c r="B35" s="219"/>
      <c r="C35" s="130" t="s">
        <v>255</v>
      </c>
      <c r="D35" s="64"/>
      <c r="E35" s="21"/>
      <c r="F35" s="21"/>
      <c r="G35" s="135"/>
    </row>
    <row r="36" spans="1:7" s="18" customFormat="1" x14ac:dyDescent="0.25">
      <c r="A36" s="215" t="s">
        <v>7</v>
      </c>
      <c r="B36" s="220" t="s">
        <v>5</v>
      </c>
      <c r="C36" s="130" t="s">
        <v>190</v>
      </c>
      <c r="D36" s="64"/>
      <c r="E36" s="21"/>
      <c r="F36" s="21"/>
      <c r="G36" s="135"/>
    </row>
    <row r="37" spans="1:7" s="18" customFormat="1" ht="31.5" x14ac:dyDescent="0.25">
      <c r="A37" s="216"/>
      <c r="B37" s="221"/>
      <c r="C37" s="130" t="s">
        <v>250</v>
      </c>
      <c r="D37" s="64"/>
      <c r="E37" s="21"/>
      <c r="F37" s="21"/>
      <c r="G37" s="135"/>
    </row>
    <row r="38" spans="1:7" s="18" customFormat="1" x14ac:dyDescent="0.25">
      <c r="A38" s="216"/>
      <c r="B38" s="221"/>
      <c r="C38" s="130" t="s">
        <v>251</v>
      </c>
      <c r="D38" s="64"/>
      <c r="E38" s="21"/>
      <c r="F38" s="21"/>
      <c r="G38" s="135"/>
    </row>
    <row r="39" spans="1:7" s="18" customFormat="1" x14ac:dyDescent="0.25">
      <c r="A39" s="216"/>
      <c r="B39" s="221"/>
      <c r="C39" s="130" t="s">
        <v>252</v>
      </c>
      <c r="D39" s="64"/>
      <c r="E39" s="21"/>
      <c r="F39" s="21"/>
      <c r="G39" s="135"/>
    </row>
    <row r="40" spans="1:7" s="18" customFormat="1" ht="31.5" x14ac:dyDescent="0.25">
      <c r="A40" s="216"/>
      <c r="B40" s="221"/>
      <c r="C40" s="130" t="s">
        <v>253</v>
      </c>
      <c r="D40" s="64"/>
      <c r="E40" s="21"/>
      <c r="F40" s="21"/>
      <c r="G40" s="135"/>
    </row>
    <row r="41" spans="1:7" s="18" customFormat="1" ht="31.5" x14ac:dyDescent="0.25">
      <c r="A41" s="216"/>
      <c r="B41" s="221"/>
      <c r="C41" s="130" t="s">
        <v>254</v>
      </c>
      <c r="D41" s="64"/>
      <c r="E41" s="21"/>
      <c r="F41" s="21"/>
      <c r="G41" s="135"/>
    </row>
    <row r="42" spans="1:7" s="18" customFormat="1" x14ac:dyDescent="0.25">
      <c r="A42" s="217"/>
      <c r="B42" s="222"/>
      <c r="C42" s="130" t="s">
        <v>255</v>
      </c>
      <c r="D42" s="64"/>
      <c r="E42" s="21"/>
      <c r="F42" s="21"/>
      <c r="G42" s="135"/>
    </row>
    <row r="43" spans="1:7" s="18" customFormat="1" x14ac:dyDescent="0.25">
      <c r="A43" s="208" t="s">
        <v>9</v>
      </c>
      <c r="B43" s="214" t="s">
        <v>449</v>
      </c>
      <c r="C43" s="130" t="s">
        <v>190</v>
      </c>
      <c r="D43" s="64"/>
      <c r="E43" s="21"/>
      <c r="F43" s="21"/>
      <c r="G43" s="135"/>
    </row>
    <row r="44" spans="1:7" s="18" customFormat="1" ht="31.5" x14ac:dyDescent="0.25">
      <c r="A44" s="209"/>
      <c r="B44" s="214"/>
      <c r="C44" s="130" t="s">
        <v>250</v>
      </c>
      <c r="D44" s="64"/>
      <c r="E44" s="21"/>
      <c r="F44" s="21"/>
      <c r="G44" s="135"/>
    </row>
    <row r="45" spans="1:7" s="18" customFormat="1" x14ac:dyDescent="0.25">
      <c r="A45" s="209"/>
      <c r="B45" s="214"/>
      <c r="C45" s="130" t="s">
        <v>251</v>
      </c>
      <c r="D45" s="64"/>
      <c r="E45" s="21"/>
      <c r="F45" s="21"/>
      <c r="G45" s="135"/>
    </row>
    <row r="46" spans="1:7" s="18" customFormat="1" x14ac:dyDescent="0.25">
      <c r="A46" s="209"/>
      <c r="B46" s="214"/>
      <c r="C46" s="130" t="s">
        <v>252</v>
      </c>
      <c r="D46" s="64"/>
      <c r="E46" s="21"/>
      <c r="F46" s="21"/>
      <c r="G46" s="135"/>
    </row>
    <row r="47" spans="1:7" s="18" customFormat="1" ht="31.5" x14ac:dyDescent="0.25">
      <c r="A47" s="209"/>
      <c r="B47" s="214"/>
      <c r="C47" s="130" t="s">
        <v>253</v>
      </c>
      <c r="D47" s="64"/>
      <c r="E47" s="21"/>
      <c r="F47" s="21"/>
      <c r="G47" s="135"/>
    </row>
    <row r="48" spans="1:7" s="18" customFormat="1" ht="31.5" x14ac:dyDescent="0.25">
      <c r="A48" s="209"/>
      <c r="B48" s="214"/>
      <c r="C48" s="130" t="s">
        <v>254</v>
      </c>
      <c r="D48" s="64"/>
      <c r="E48" s="21"/>
      <c r="F48" s="21"/>
      <c r="G48" s="135"/>
    </row>
    <row r="49" spans="1:7" s="18" customFormat="1" x14ac:dyDescent="0.25">
      <c r="A49" s="210"/>
      <c r="B49" s="214"/>
      <c r="C49" s="130" t="s">
        <v>255</v>
      </c>
      <c r="D49" s="64"/>
      <c r="E49" s="21"/>
      <c r="F49" s="21"/>
      <c r="G49" s="135"/>
    </row>
    <row r="50" spans="1:7" s="65" customFormat="1" ht="15.75" customHeight="1" x14ac:dyDescent="0.25">
      <c r="A50" s="208" t="s">
        <v>78</v>
      </c>
      <c r="B50" s="211" t="s">
        <v>199</v>
      </c>
      <c r="C50" s="130" t="s">
        <v>190</v>
      </c>
      <c r="D50" s="63" t="s">
        <v>211</v>
      </c>
      <c r="E50" s="21">
        <f t="shared" ref="E50" si="11">E51+E52</f>
        <v>10422.84</v>
      </c>
      <c r="F50" s="29">
        <f>F51+F52</f>
        <v>5505.2430000000004</v>
      </c>
      <c r="G50" s="139">
        <f t="shared" ref="G50:G52" si="12">F50*100/E50</f>
        <v>52.819030129983773</v>
      </c>
    </row>
    <row r="51" spans="1:7" s="65" customFormat="1" ht="31.5" x14ac:dyDescent="0.25">
      <c r="A51" s="209"/>
      <c r="B51" s="212"/>
      <c r="C51" s="130" t="s">
        <v>250</v>
      </c>
      <c r="D51" s="63" t="s">
        <v>211</v>
      </c>
      <c r="E51" s="21">
        <f t="shared" ref="E51:E52" si="13">E58+E65+E72+E79+E86+E93+E100+E107+E114+E121</f>
        <v>9901.7000000000007</v>
      </c>
      <c r="F51" s="29">
        <f>F58+F65+F72+F79+F86+F93+F100+F107+F114+F121</f>
        <v>5105.2430000000004</v>
      </c>
      <c r="G51" s="139">
        <f t="shared" si="12"/>
        <v>51.559257501237163</v>
      </c>
    </row>
    <row r="52" spans="1:7" s="65" customFormat="1" x14ac:dyDescent="0.25">
      <c r="A52" s="209"/>
      <c r="B52" s="212"/>
      <c r="C52" s="130" t="s">
        <v>251</v>
      </c>
      <c r="D52" s="63" t="s">
        <v>211</v>
      </c>
      <c r="E52" s="21">
        <f t="shared" si="13"/>
        <v>521.14</v>
      </c>
      <c r="F52" s="29">
        <f>F59+F66+F73+F80+F87+F94+F101+F108+F115+F122</f>
        <v>400</v>
      </c>
      <c r="G52" s="139">
        <f t="shared" si="12"/>
        <v>76.754806769773964</v>
      </c>
    </row>
    <row r="53" spans="1:7" s="65" customFormat="1" ht="24" customHeight="1" x14ac:dyDescent="0.25">
      <c r="A53" s="209"/>
      <c r="B53" s="212"/>
      <c r="C53" s="130" t="s">
        <v>252</v>
      </c>
      <c r="D53" s="64"/>
      <c r="E53" s="21"/>
      <c r="F53" s="21"/>
      <c r="G53" s="136"/>
    </row>
    <row r="54" spans="1:7" s="65" customFormat="1" ht="31.5" x14ac:dyDescent="0.25">
      <c r="A54" s="209"/>
      <c r="B54" s="212"/>
      <c r="C54" s="130" t="s">
        <v>253</v>
      </c>
      <c r="D54" s="64"/>
      <c r="E54" s="21"/>
      <c r="F54" s="21"/>
      <c r="G54" s="136"/>
    </row>
    <row r="55" spans="1:7" s="65" customFormat="1" ht="31.5" x14ac:dyDescent="0.25">
      <c r="A55" s="209"/>
      <c r="B55" s="212"/>
      <c r="C55" s="130" t="s">
        <v>254</v>
      </c>
      <c r="D55" s="64"/>
      <c r="E55" s="21"/>
      <c r="F55" s="21"/>
      <c r="G55" s="136"/>
    </row>
    <row r="56" spans="1:7" s="65" customFormat="1" ht="58.5" customHeight="1" x14ac:dyDescent="0.25">
      <c r="A56" s="210"/>
      <c r="B56" s="213"/>
      <c r="C56" s="130" t="s">
        <v>255</v>
      </c>
      <c r="D56" s="58"/>
      <c r="E56" s="29"/>
      <c r="F56" s="29"/>
      <c r="G56" s="136"/>
    </row>
    <row r="57" spans="1:7" s="18" customFormat="1" x14ac:dyDescent="0.25">
      <c r="A57" s="208" t="s">
        <v>80</v>
      </c>
      <c r="B57" s="214" t="s">
        <v>257</v>
      </c>
      <c r="C57" s="130" t="s">
        <v>190</v>
      </c>
      <c r="D57" s="64"/>
      <c r="E57" s="21"/>
      <c r="F57" s="21"/>
      <c r="G57" s="135"/>
    </row>
    <row r="58" spans="1:7" s="18" customFormat="1" ht="31.5" x14ac:dyDescent="0.25">
      <c r="A58" s="209"/>
      <c r="B58" s="214"/>
      <c r="C58" s="130" t="s">
        <v>250</v>
      </c>
      <c r="D58" s="64"/>
      <c r="E58" s="21"/>
      <c r="F58" s="21"/>
      <c r="G58" s="135"/>
    </row>
    <row r="59" spans="1:7" s="18" customFormat="1" x14ac:dyDescent="0.25">
      <c r="A59" s="209"/>
      <c r="B59" s="214"/>
      <c r="C59" s="130" t="s">
        <v>251</v>
      </c>
      <c r="D59" s="64"/>
      <c r="E59" s="21"/>
      <c r="F59" s="21"/>
      <c r="G59" s="135"/>
    </row>
    <row r="60" spans="1:7" s="18" customFormat="1" x14ac:dyDescent="0.25">
      <c r="A60" s="209"/>
      <c r="B60" s="214"/>
      <c r="C60" s="130" t="s">
        <v>252</v>
      </c>
      <c r="D60" s="64"/>
      <c r="E60" s="21"/>
      <c r="F60" s="21"/>
      <c r="G60" s="135"/>
    </row>
    <row r="61" spans="1:7" s="18" customFormat="1" ht="31.5" x14ac:dyDescent="0.25">
      <c r="A61" s="209"/>
      <c r="B61" s="214"/>
      <c r="C61" s="130" t="s">
        <v>253</v>
      </c>
      <c r="D61" s="64"/>
      <c r="E61" s="21"/>
      <c r="F61" s="21"/>
      <c r="G61" s="135"/>
    </row>
    <row r="62" spans="1:7" s="18" customFormat="1" ht="31.5" x14ac:dyDescent="0.25">
      <c r="A62" s="209"/>
      <c r="B62" s="214"/>
      <c r="C62" s="130" t="s">
        <v>254</v>
      </c>
      <c r="D62" s="64"/>
      <c r="E62" s="21"/>
      <c r="F62" s="21"/>
      <c r="G62" s="135"/>
    </row>
    <row r="63" spans="1:7" s="18" customFormat="1" x14ac:dyDescent="0.25">
      <c r="A63" s="210"/>
      <c r="B63" s="214"/>
      <c r="C63" s="130" t="s">
        <v>255</v>
      </c>
      <c r="D63" s="64"/>
      <c r="E63" s="21"/>
      <c r="F63" s="21"/>
      <c r="G63" s="135"/>
    </row>
    <row r="64" spans="1:7" s="18" customFormat="1" x14ac:dyDescent="0.25">
      <c r="A64" s="208" t="s">
        <v>81</v>
      </c>
      <c r="B64" s="214" t="s">
        <v>10</v>
      </c>
      <c r="C64" s="130" t="s">
        <v>190</v>
      </c>
      <c r="D64" s="64"/>
      <c r="E64" s="21"/>
      <c r="F64" s="21"/>
      <c r="G64" s="135"/>
    </row>
    <row r="65" spans="1:7" s="18" customFormat="1" ht="31.5" x14ac:dyDescent="0.25">
      <c r="A65" s="209"/>
      <c r="B65" s="214"/>
      <c r="C65" s="130" t="s">
        <v>250</v>
      </c>
      <c r="D65" s="64"/>
      <c r="E65" s="21"/>
      <c r="F65" s="21"/>
      <c r="G65" s="135"/>
    </row>
    <row r="66" spans="1:7" s="18" customFormat="1" x14ac:dyDescent="0.25">
      <c r="A66" s="209"/>
      <c r="B66" s="214"/>
      <c r="C66" s="130" t="s">
        <v>251</v>
      </c>
      <c r="D66" s="64"/>
      <c r="E66" s="21"/>
      <c r="F66" s="21"/>
      <c r="G66" s="135"/>
    </row>
    <row r="67" spans="1:7" s="18" customFormat="1" x14ac:dyDescent="0.25">
      <c r="A67" s="209"/>
      <c r="B67" s="214"/>
      <c r="C67" s="130" t="s">
        <v>252</v>
      </c>
      <c r="D67" s="64"/>
      <c r="E67" s="21"/>
      <c r="F67" s="21"/>
      <c r="G67" s="135"/>
    </row>
    <row r="68" spans="1:7" s="18" customFormat="1" ht="31.5" x14ac:dyDescent="0.25">
      <c r="A68" s="209"/>
      <c r="B68" s="214"/>
      <c r="C68" s="130" t="s">
        <v>253</v>
      </c>
      <c r="D68" s="64"/>
      <c r="E68" s="21"/>
      <c r="F68" s="21"/>
      <c r="G68" s="135"/>
    </row>
    <row r="69" spans="1:7" s="18" customFormat="1" ht="31.5" x14ac:dyDescent="0.25">
      <c r="A69" s="209"/>
      <c r="B69" s="214"/>
      <c r="C69" s="130" t="s">
        <v>254</v>
      </c>
      <c r="D69" s="64"/>
      <c r="E69" s="21"/>
      <c r="F69" s="21"/>
      <c r="G69" s="135"/>
    </row>
    <row r="70" spans="1:7" s="18" customFormat="1" x14ac:dyDescent="0.25">
      <c r="A70" s="210"/>
      <c r="B70" s="214"/>
      <c r="C70" s="130" t="s">
        <v>255</v>
      </c>
      <c r="D70" s="64"/>
      <c r="E70" s="21"/>
      <c r="F70" s="21"/>
      <c r="G70" s="135"/>
    </row>
    <row r="71" spans="1:7" s="18" customFormat="1" x14ac:dyDescent="0.25">
      <c r="A71" s="208" t="s">
        <v>82</v>
      </c>
      <c r="B71" s="214" t="s">
        <v>11</v>
      </c>
      <c r="C71" s="130" t="s">
        <v>190</v>
      </c>
      <c r="D71" s="64"/>
      <c r="E71" s="21"/>
      <c r="F71" s="21"/>
      <c r="G71" s="135"/>
    </row>
    <row r="72" spans="1:7" s="18" customFormat="1" ht="31.5" x14ac:dyDescent="0.25">
      <c r="A72" s="209"/>
      <c r="B72" s="214"/>
      <c r="C72" s="130" t="s">
        <v>250</v>
      </c>
      <c r="D72" s="64"/>
      <c r="E72" s="21"/>
      <c r="F72" s="21"/>
      <c r="G72" s="135"/>
    </row>
    <row r="73" spans="1:7" s="18" customFormat="1" x14ac:dyDescent="0.25">
      <c r="A73" s="209"/>
      <c r="B73" s="214"/>
      <c r="C73" s="130" t="s">
        <v>251</v>
      </c>
      <c r="D73" s="64"/>
      <c r="E73" s="21"/>
      <c r="F73" s="21"/>
      <c r="G73" s="135"/>
    </row>
    <row r="74" spans="1:7" s="18" customFormat="1" x14ac:dyDescent="0.25">
      <c r="A74" s="209"/>
      <c r="B74" s="214"/>
      <c r="C74" s="130" t="s">
        <v>252</v>
      </c>
      <c r="D74" s="64"/>
      <c r="E74" s="21"/>
      <c r="F74" s="21"/>
      <c r="G74" s="135"/>
    </row>
    <row r="75" spans="1:7" s="18" customFormat="1" ht="31.5" x14ac:dyDescent="0.25">
      <c r="A75" s="209"/>
      <c r="B75" s="214"/>
      <c r="C75" s="130" t="s">
        <v>253</v>
      </c>
      <c r="D75" s="64"/>
      <c r="E75" s="21"/>
      <c r="F75" s="21"/>
      <c r="G75" s="135"/>
    </row>
    <row r="76" spans="1:7" s="18" customFormat="1" ht="31.5" x14ac:dyDescent="0.25">
      <c r="A76" s="209"/>
      <c r="B76" s="214"/>
      <c r="C76" s="130" t="s">
        <v>254</v>
      </c>
      <c r="D76" s="64"/>
      <c r="E76" s="21"/>
      <c r="F76" s="21"/>
      <c r="G76" s="135"/>
    </row>
    <row r="77" spans="1:7" s="18" customFormat="1" x14ac:dyDescent="0.25">
      <c r="A77" s="210"/>
      <c r="B77" s="214"/>
      <c r="C77" s="130" t="s">
        <v>255</v>
      </c>
      <c r="D77" s="64"/>
      <c r="E77" s="21"/>
      <c r="F77" s="21"/>
      <c r="G77" s="135"/>
    </row>
    <row r="78" spans="1:7" s="18" customFormat="1" x14ac:dyDescent="0.25">
      <c r="A78" s="208" t="s">
        <v>83</v>
      </c>
      <c r="B78" s="214" t="s">
        <v>12</v>
      </c>
      <c r="C78" s="130" t="s">
        <v>190</v>
      </c>
      <c r="D78" s="64"/>
      <c r="E78" s="21"/>
      <c r="F78" s="21"/>
      <c r="G78" s="135"/>
    </row>
    <row r="79" spans="1:7" s="18" customFormat="1" ht="31.5" x14ac:dyDescent="0.25">
      <c r="A79" s="209"/>
      <c r="B79" s="214"/>
      <c r="C79" s="130" t="s">
        <v>250</v>
      </c>
      <c r="D79" s="64"/>
      <c r="E79" s="21"/>
      <c r="F79" s="21"/>
      <c r="G79" s="135"/>
    </row>
    <row r="80" spans="1:7" s="18" customFormat="1" x14ac:dyDescent="0.25">
      <c r="A80" s="209"/>
      <c r="B80" s="214"/>
      <c r="C80" s="130" t="s">
        <v>251</v>
      </c>
      <c r="D80" s="64"/>
      <c r="E80" s="21"/>
      <c r="F80" s="21"/>
      <c r="G80" s="135"/>
    </row>
    <row r="81" spans="1:7" s="18" customFormat="1" x14ac:dyDescent="0.25">
      <c r="A81" s="209"/>
      <c r="B81" s="214"/>
      <c r="C81" s="130" t="s">
        <v>252</v>
      </c>
      <c r="D81" s="64"/>
      <c r="E81" s="21"/>
      <c r="F81" s="21"/>
      <c r="G81" s="135"/>
    </row>
    <row r="82" spans="1:7" s="18" customFormat="1" ht="31.5" x14ac:dyDescent="0.25">
      <c r="A82" s="209"/>
      <c r="B82" s="214"/>
      <c r="C82" s="130" t="s">
        <v>253</v>
      </c>
      <c r="D82" s="64"/>
      <c r="E82" s="21"/>
      <c r="F82" s="21"/>
      <c r="G82" s="135"/>
    </row>
    <row r="83" spans="1:7" s="18" customFormat="1" ht="31.5" x14ac:dyDescent="0.25">
      <c r="A83" s="209"/>
      <c r="B83" s="214"/>
      <c r="C83" s="130" t="s">
        <v>254</v>
      </c>
      <c r="D83" s="64"/>
      <c r="E83" s="21"/>
      <c r="F83" s="21"/>
      <c r="G83" s="135"/>
    </row>
    <row r="84" spans="1:7" s="18" customFormat="1" ht="42" customHeight="1" x14ac:dyDescent="0.25">
      <c r="A84" s="210"/>
      <c r="B84" s="214"/>
      <c r="C84" s="130" t="s">
        <v>255</v>
      </c>
      <c r="D84" s="64"/>
      <c r="E84" s="21"/>
      <c r="F84" s="21"/>
      <c r="G84" s="135"/>
    </row>
    <row r="85" spans="1:7" s="18" customFormat="1" x14ac:dyDescent="0.25">
      <c r="A85" s="208" t="s">
        <v>84</v>
      </c>
      <c r="B85" s="214" t="s">
        <v>453</v>
      </c>
      <c r="C85" s="130" t="s">
        <v>190</v>
      </c>
      <c r="D85" s="63" t="s">
        <v>211</v>
      </c>
      <c r="E85" s="21">
        <f>E86+E87</f>
        <v>300.10000000000002</v>
      </c>
      <c r="F85" s="21">
        <f>F86+F87</f>
        <v>254.06</v>
      </c>
      <c r="G85" s="139">
        <f t="shared" ref="G85:G87" si="14">F85*100/E85</f>
        <v>84.658447184271907</v>
      </c>
    </row>
    <row r="86" spans="1:7" s="18" customFormat="1" ht="31.5" x14ac:dyDescent="0.25">
      <c r="A86" s="209"/>
      <c r="B86" s="214"/>
      <c r="C86" s="130" t="s">
        <v>250</v>
      </c>
      <c r="D86" s="38">
        <v>760</v>
      </c>
      <c r="E86" s="21">
        <v>250</v>
      </c>
      <c r="F86" s="21">
        <v>203.96</v>
      </c>
      <c r="G86" s="139">
        <f t="shared" si="14"/>
        <v>81.584000000000003</v>
      </c>
    </row>
    <row r="87" spans="1:7" s="18" customFormat="1" x14ac:dyDescent="0.25">
      <c r="A87" s="209"/>
      <c r="B87" s="214"/>
      <c r="C87" s="130" t="s">
        <v>251</v>
      </c>
      <c r="D87" s="63" t="s">
        <v>211</v>
      </c>
      <c r="E87" s="21">
        <v>50.1</v>
      </c>
      <c r="F87" s="21">
        <v>50.1</v>
      </c>
      <c r="G87" s="139">
        <f t="shared" si="14"/>
        <v>100</v>
      </c>
    </row>
    <row r="88" spans="1:7" s="18" customFormat="1" x14ac:dyDescent="0.25">
      <c r="A88" s="209"/>
      <c r="B88" s="214"/>
      <c r="C88" s="130" t="s">
        <v>252</v>
      </c>
      <c r="D88" s="64"/>
      <c r="E88" s="21"/>
      <c r="F88" s="21"/>
      <c r="G88" s="135"/>
    </row>
    <row r="89" spans="1:7" s="18" customFormat="1" ht="31.5" x14ac:dyDescent="0.25">
      <c r="A89" s="209"/>
      <c r="B89" s="214"/>
      <c r="C89" s="130" t="s">
        <v>253</v>
      </c>
      <c r="D89" s="64"/>
      <c r="E89" s="21"/>
      <c r="F89" s="21"/>
      <c r="G89" s="135"/>
    </row>
    <row r="90" spans="1:7" s="18" customFormat="1" ht="31.5" x14ac:dyDescent="0.25">
      <c r="A90" s="209"/>
      <c r="B90" s="214"/>
      <c r="C90" s="130" t="s">
        <v>254</v>
      </c>
      <c r="D90" s="64"/>
      <c r="E90" s="21"/>
      <c r="F90" s="21"/>
      <c r="G90" s="135"/>
    </row>
    <row r="91" spans="1:7" s="18" customFormat="1" x14ac:dyDescent="0.25">
      <c r="A91" s="210"/>
      <c r="B91" s="214"/>
      <c r="C91" s="130" t="s">
        <v>255</v>
      </c>
      <c r="D91" s="64"/>
      <c r="E91" s="21"/>
      <c r="F91" s="21"/>
      <c r="G91" s="135"/>
    </row>
    <row r="92" spans="1:7" s="18" customFormat="1" x14ac:dyDescent="0.25">
      <c r="A92" s="208" t="s">
        <v>85</v>
      </c>
      <c r="B92" s="214" t="s">
        <v>13</v>
      </c>
      <c r="C92" s="130" t="s">
        <v>190</v>
      </c>
      <c r="D92" s="64"/>
      <c r="E92" s="21"/>
      <c r="F92" s="21"/>
      <c r="G92" s="135"/>
    </row>
    <row r="93" spans="1:7" s="18" customFormat="1" ht="31.5" x14ac:dyDescent="0.25">
      <c r="A93" s="209"/>
      <c r="B93" s="214"/>
      <c r="C93" s="130" t="s">
        <v>250</v>
      </c>
      <c r="D93" s="64"/>
      <c r="E93" s="21"/>
      <c r="F93" s="21"/>
      <c r="G93" s="135"/>
    </row>
    <row r="94" spans="1:7" s="18" customFormat="1" x14ac:dyDescent="0.25">
      <c r="A94" s="209"/>
      <c r="B94" s="214"/>
      <c r="C94" s="130" t="s">
        <v>251</v>
      </c>
      <c r="D94" s="64"/>
      <c r="E94" s="21"/>
      <c r="F94" s="21"/>
      <c r="G94" s="135"/>
    </row>
    <row r="95" spans="1:7" s="18" customFormat="1" x14ac:dyDescent="0.25">
      <c r="A95" s="209"/>
      <c r="B95" s="214"/>
      <c r="C95" s="130" t="s">
        <v>252</v>
      </c>
      <c r="D95" s="64"/>
      <c r="E95" s="21"/>
      <c r="F95" s="21"/>
      <c r="G95" s="135"/>
    </row>
    <row r="96" spans="1:7" s="18" customFormat="1" ht="31.5" x14ac:dyDescent="0.25">
      <c r="A96" s="209"/>
      <c r="B96" s="214"/>
      <c r="C96" s="130" t="s">
        <v>253</v>
      </c>
      <c r="D96" s="64"/>
      <c r="E96" s="21"/>
      <c r="F96" s="21"/>
      <c r="G96" s="135"/>
    </row>
    <row r="97" spans="1:7" s="18" customFormat="1" ht="31.5" x14ac:dyDescent="0.25">
      <c r="A97" s="209"/>
      <c r="B97" s="214"/>
      <c r="C97" s="130" t="s">
        <v>254</v>
      </c>
      <c r="D97" s="64"/>
      <c r="E97" s="21"/>
      <c r="F97" s="21"/>
      <c r="G97" s="135"/>
    </row>
    <row r="98" spans="1:7" s="18" customFormat="1" x14ac:dyDescent="0.25">
      <c r="A98" s="210"/>
      <c r="B98" s="214"/>
      <c r="C98" s="130" t="s">
        <v>255</v>
      </c>
      <c r="D98" s="64"/>
      <c r="E98" s="21"/>
      <c r="F98" s="21"/>
      <c r="G98" s="135"/>
    </row>
    <row r="99" spans="1:7" s="18" customFormat="1" x14ac:dyDescent="0.25">
      <c r="A99" s="208" t="s">
        <v>86</v>
      </c>
      <c r="B99" s="214" t="s">
        <v>53</v>
      </c>
      <c r="C99" s="130" t="s">
        <v>190</v>
      </c>
      <c r="D99" s="140" t="s">
        <v>211</v>
      </c>
      <c r="E99" s="134">
        <v>0</v>
      </c>
      <c r="F99" s="21"/>
      <c r="G99" s="135"/>
    </row>
    <row r="100" spans="1:7" s="18" customFormat="1" ht="31.5" x14ac:dyDescent="0.25">
      <c r="A100" s="209"/>
      <c r="B100" s="214"/>
      <c r="C100" s="130" t="s">
        <v>250</v>
      </c>
      <c r="D100" s="141"/>
      <c r="E100" s="134"/>
      <c r="F100" s="21"/>
      <c r="G100" s="135"/>
    </row>
    <row r="101" spans="1:7" s="18" customFormat="1" x14ac:dyDescent="0.25">
      <c r="A101" s="209"/>
      <c r="B101" s="214"/>
      <c r="C101" s="130" t="s">
        <v>251</v>
      </c>
      <c r="D101" s="140" t="s">
        <v>211</v>
      </c>
      <c r="E101" s="134">
        <v>0</v>
      </c>
      <c r="F101" s="21"/>
      <c r="G101" s="135"/>
    </row>
    <row r="102" spans="1:7" s="18" customFormat="1" x14ac:dyDescent="0.25">
      <c r="A102" s="209"/>
      <c r="B102" s="214"/>
      <c r="C102" s="130" t="s">
        <v>252</v>
      </c>
      <c r="D102" s="141"/>
      <c r="E102" s="134"/>
      <c r="F102" s="21"/>
      <c r="G102" s="135"/>
    </row>
    <row r="103" spans="1:7" s="18" customFormat="1" ht="31.5" x14ac:dyDescent="0.25">
      <c r="A103" s="209"/>
      <c r="B103" s="214"/>
      <c r="C103" s="130" t="s">
        <v>253</v>
      </c>
      <c r="D103" s="141"/>
      <c r="E103" s="134"/>
      <c r="F103" s="21"/>
      <c r="G103" s="135"/>
    </row>
    <row r="104" spans="1:7" s="18" customFormat="1" ht="31.5" x14ac:dyDescent="0.25">
      <c r="A104" s="209"/>
      <c r="B104" s="214"/>
      <c r="C104" s="130" t="s">
        <v>254</v>
      </c>
      <c r="D104" s="64"/>
      <c r="E104" s="21"/>
      <c r="F104" s="21"/>
      <c r="G104" s="135"/>
    </row>
    <row r="105" spans="1:7" s="18" customFormat="1" x14ac:dyDescent="0.25">
      <c r="A105" s="210"/>
      <c r="B105" s="214"/>
      <c r="C105" s="130" t="s">
        <v>255</v>
      </c>
      <c r="D105" s="64"/>
      <c r="E105" s="21"/>
      <c r="F105" s="21"/>
      <c r="G105" s="135"/>
    </row>
    <row r="106" spans="1:7" s="18" customFormat="1" x14ac:dyDescent="0.25">
      <c r="A106" s="208" t="s">
        <v>87</v>
      </c>
      <c r="B106" s="214" t="s">
        <v>55</v>
      </c>
      <c r="C106" s="130" t="s">
        <v>190</v>
      </c>
      <c r="D106" s="63" t="s">
        <v>211</v>
      </c>
      <c r="E106" s="21">
        <f>E107+E108</f>
        <v>10122.740000000002</v>
      </c>
      <c r="F106" s="21">
        <f>F107+F108</f>
        <v>5251.183</v>
      </c>
      <c r="G106" s="139">
        <f t="shared" ref="G106:G108" si="15">F106*100/E106</f>
        <v>51.875114840448333</v>
      </c>
    </row>
    <row r="107" spans="1:7" s="18" customFormat="1" ht="31.5" x14ac:dyDescent="0.25">
      <c r="A107" s="209"/>
      <c r="B107" s="214"/>
      <c r="C107" s="130" t="s">
        <v>250</v>
      </c>
      <c r="D107" s="63" t="s">
        <v>211</v>
      </c>
      <c r="E107" s="21">
        <v>9651.7000000000007</v>
      </c>
      <c r="F107" s="21">
        <v>4901.2830000000004</v>
      </c>
      <c r="G107" s="139">
        <f t="shared" si="15"/>
        <v>50.7815514365345</v>
      </c>
    </row>
    <row r="108" spans="1:7" s="18" customFormat="1" x14ac:dyDescent="0.25">
      <c r="A108" s="209"/>
      <c r="B108" s="214"/>
      <c r="C108" s="130" t="s">
        <v>251</v>
      </c>
      <c r="D108" s="63" t="s">
        <v>211</v>
      </c>
      <c r="E108" s="21">
        <v>471.04</v>
      </c>
      <c r="F108" s="21">
        <v>349.9</v>
      </c>
      <c r="G108" s="139">
        <f t="shared" si="15"/>
        <v>74.282438858695656</v>
      </c>
    </row>
    <row r="109" spans="1:7" s="18" customFormat="1" x14ac:dyDescent="0.25">
      <c r="A109" s="209"/>
      <c r="B109" s="214"/>
      <c r="C109" s="130" t="s">
        <v>252</v>
      </c>
      <c r="D109" s="64"/>
      <c r="E109" s="21"/>
      <c r="F109" s="21"/>
      <c r="G109" s="135"/>
    </row>
    <row r="110" spans="1:7" s="18" customFormat="1" ht="31.5" x14ac:dyDescent="0.25">
      <c r="A110" s="209"/>
      <c r="B110" s="214"/>
      <c r="C110" s="130" t="s">
        <v>253</v>
      </c>
      <c r="D110" s="64"/>
      <c r="E110" s="21"/>
      <c r="F110" s="21"/>
      <c r="G110" s="135"/>
    </row>
    <row r="111" spans="1:7" s="18" customFormat="1" ht="31.5" x14ac:dyDescent="0.25">
      <c r="A111" s="209"/>
      <c r="B111" s="214"/>
      <c r="C111" s="130" t="s">
        <v>254</v>
      </c>
      <c r="D111" s="64"/>
      <c r="E111" s="21"/>
      <c r="F111" s="21"/>
      <c r="G111" s="135"/>
    </row>
    <row r="112" spans="1:7" s="18" customFormat="1" x14ac:dyDescent="0.25">
      <c r="A112" s="210"/>
      <c r="B112" s="214"/>
      <c r="C112" s="130" t="s">
        <v>255</v>
      </c>
      <c r="D112" s="64"/>
      <c r="E112" s="21"/>
      <c r="F112" s="21"/>
      <c r="G112" s="135"/>
    </row>
    <row r="113" spans="1:7" s="18" customFormat="1" x14ac:dyDescent="0.25">
      <c r="A113" s="208" t="s">
        <v>88</v>
      </c>
      <c r="B113" s="214" t="s">
        <v>54</v>
      </c>
      <c r="C113" s="130" t="s">
        <v>190</v>
      </c>
      <c r="D113" s="140" t="s">
        <v>211</v>
      </c>
      <c r="E113" s="134">
        <v>0</v>
      </c>
      <c r="F113" s="21"/>
      <c r="G113" s="135"/>
    </row>
    <row r="114" spans="1:7" s="18" customFormat="1" ht="31.5" x14ac:dyDescent="0.25">
      <c r="A114" s="209"/>
      <c r="B114" s="214"/>
      <c r="C114" s="130" t="s">
        <v>250</v>
      </c>
      <c r="D114" s="141"/>
      <c r="E114" s="134"/>
      <c r="F114" s="21"/>
      <c r="G114" s="135"/>
    </row>
    <row r="115" spans="1:7" s="18" customFormat="1" x14ac:dyDescent="0.25">
      <c r="A115" s="209"/>
      <c r="B115" s="214"/>
      <c r="C115" s="130" t="s">
        <v>251</v>
      </c>
      <c r="D115" s="140" t="s">
        <v>211</v>
      </c>
      <c r="E115" s="134">
        <v>0</v>
      </c>
      <c r="F115" s="21"/>
      <c r="G115" s="135"/>
    </row>
    <row r="116" spans="1:7" s="18" customFormat="1" x14ac:dyDescent="0.25">
      <c r="A116" s="209"/>
      <c r="B116" s="214"/>
      <c r="C116" s="130" t="s">
        <v>252</v>
      </c>
      <c r="D116" s="141"/>
      <c r="E116" s="134"/>
      <c r="F116" s="21"/>
      <c r="G116" s="135"/>
    </row>
    <row r="117" spans="1:7" s="18" customFormat="1" ht="31.5" x14ac:dyDescent="0.25">
      <c r="A117" s="209"/>
      <c r="B117" s="214"/>
      <c r="C117" s="130" t="s">
        <v>253</v>
      </c>
      <c r="D117" s="141"/>
      <c r="E117" s="134"/>
      <c r="F117" s="21"/>
      <c r="G117" s="135"/>
    </row>
    <row r="118" spans="1:7" s="18" customFormat="1" ht="31.5" x14ac:dyDescent="0.25">
      <c r="A118" s="209"/>
      <c r="B118" s="214"/>
      <c r="C118" s="130" t="s">
        <v>254</v>
      </c>
      <c r="D118" s="64"/>
      <c r="E118" s="21"/>
      <c r="F118" s="21"/>
      <c r="G118" s="135"/>
    </row>
    <row r="119" spans="1:7" s="18" customFormat="1" x14ac:dyDescent="0.25">
      <c r="A119" s="210"/>
      <c r="B119" s="214"/>
      <c r="C119" s="130" t="s">
        <v>255</v>
      </c>
      <c r="D119" s="64"/>
      <c r="E119" s="21"/>
      <c r="F119" s="21"/>
      <c r="G119" s="135"/>
    </row>
    <row r="120" spans="1:7" s="18" customFormat="1" x14ac:dyDescent="0.25">
      <c r="A120" s="208" t="s">
        <v>89</v>
      </c>
      <c r="B120" s="214" t="s">
        <v>258</v>
      </c>
      <c r="C120" s="130" t="s">
        <v>190</v>
      </c>
      <c r="D120" s="64"/>
      <c r="E120" s="21"/>
      <c r="F120" s="21"/>
      <c r="G120" s="135"/>
    </row>
    <row r="121" spans="1:7" s="18" customFormat="1" ht="31.5" x14ac:dyDescent="0.25">
      <c r="A121" s="209"/>
      <c r="B121" s="214"/>
      <c r="C121" s="130" t="s">
        <v>250</v>
      </c>
      <c r="D121" s="64"/>
      <c r="E121" s="21"/>
      <c r="F121" s="21"/>
      <c r="G121" s="135"/>
    </row>
    <row r="122" spans="1:7" s="18" customFormat="1" x14ac:dyDescent="0.25">
      <c r="A122" s="209"/>
      <c r="B122" s="214"/>
      <c r="C122" s="130" t="s">
        <v>251</v>
      </c>
      <c r="D122" s="64"/>
      <c r="E122" s="21"/>
      <c r="F122" s="21"/>
      <c r="G122" s="135"/>
    </row>
    <row r="123" spans="1:7" s="18" customFormat="1" x14ac:dyDescent="0.25">
      <c r="A123" s="209"/>
      <c r="B123" s="214"/>
      <c r="C123" s="130" t="s">
        <v>252</v>
      </c>
      <c r="D123" s="64"/>
      <c r="E123" s="21"/>
      <c r="F123" s="21"/>
      <c r="G123" s="135"/>
    </row>
    <row r="124" spans="1:7" s="18" customFormat="1" ht="31.5" x14ac:dyDescent="0.25">
      <c r="A124" s="209"/>
      <c r="B124" s="214"/>
      <c r="C124" s="130" t="s">
        <v>253</v>
      </c>
      <c r="D124" s="64"/>
      <c r="E124" s="21"/>
      <c r="F124" s="21"/>
      <c r="G124" s="135"/>
    </row>
    <row r="125" spans="1:7" s="18" customFormat="1" ht="31.5" x14ac:dyDescent="0.25">
      <c r="A125" s="209"/>
      <c r="B125" s="214"/>
      <c r="C125" s="130" t="s">
        <v>254</v>
      </c>
      <c r="D125" s="64"/>
      <c r="E125" s="21"/>
      <c r="F125" s="21"/>
      <c r="G125" s="135"/>
    </row>
    <row r="126" spans="1:7" s="18" customFormat="1" x14ac:dyDescent="0.25">
      <c r="A126" s="210"/>
      <c r="B126" s="214"/>
      <c r="C126" s="130" t="s">
        <v>255</v>
      </c>
      <c r="D126" s="64"/>
      <c r="E126" s="21"/>
      <c r="F126" s="21"/>
      <c r="G126" s="135"/>
    </row>
    <row r="127" spans="1:7" s="18" customFormat="1" ht="15.75" hidden="1" customHeight="1" x14ac:dyDescent="0.25">
      <c r="A127" s="224" t="s">
        <v>15</v>
      </c>
      <c r="B127" s="225" t="s">
        <v>259</v>
      </c>
      <c r="C127" s="25" t="s">
        <v>190</v>
      </c>
      <c r="D127" s="28">
        <v>760</v>
      </c>
      <c r="E127" s="29">
        <v>0</v>
      </c>
      <c r="F127" s="29"/>
      <c r="G127" s="135"/>
    </row>
    <row r="128" spans="1:7" s="18" customFormat="1" ht="31.5" hidden="1" customHeight="1" x14ac:dyDescent="0.25">
      <c r="A128" s="224"/>
      <c r="B128" s="225"/>
      <c r="C128" s="25" t="s">
        <v>250</v>
      </c>
      <c r="D128" s="28">
        <v>760</v>
      </c>
      <c r="E128" s="29">
        <v>0</v>
      </c>
      <c r="F128" s="29"/>
      <c r="G128" s="135"/>
    </row>
    <row r="129" spans="1:7" s="18" customFormat="1" ht="21" hidden="1" customHeight="1" x14ac:dyDescent="0.25">
      <c r="A129" s="224"/>
      <c r="B129" s="225"/>
      <c r="C129" s="25" t="s">
        <v>251</v>
      </c>
      <c r="D129" s="28">
        <v>760</v>
      </c>
      <c r="E129" s="29">
        <v>0</v>
      </c>
      <c r="F129" s="29"/>
      <c r="G129" s="135"/>
    </row>
    <row r="130" spans="1:7" s="18" customFormat="1" ht="15.75" hidden="1" customHeight="1" x14ac:dyDescent="0.25">
      <c r="A130" s="224"/>
      <c r="B130" s="225"/>
      <c r="C130" s="25" t="s">
        <v>252</v>
      </c>
      <c r="D130" s="28"/>
      <c r="E130" s="29"/>
      <c r="F130" s="29"/>
      <c r="G130" s="135"/>
    </row>
    <row r="131" spans="1:7" s="18" customFormat="1" ht="31.5" hidden="1" customHeight="1" x14ac:dyDescent="0.25">
      <c r="A131" s="224"/>
      <c r="B131" s="225"/>
      <c r="C131" s="25" t="s">
        <v>253</v>
      </c>
      <c r="D131" s="28"/>
      <c r="E131" s="29"/>
      <c r="F131" s="29"/>
      <c r="G131" s="135"/>
    </row>
    <row r="132" spans="1:7" s="18" customFormat="1" ht="32.25" hidden="1" customHeight="1" x14ac:dyDescent="0.25">
      <c r="A132" s="224"/>
      <c r="B132" s="225"/>
      <c r="C132" s="25" t="s">
        <v>254</v>
      </c>
      <c r="D132" s="28"/>
      <c r="E132" s="29"/>
      <c r="F132" s="29"/>
      <c r="G132" s="135"/>
    </row>
    <row r="133" spans="1:7" s="18" customFormat="1" ht="20.25" hidden="1" customHeight="1" x14ac:dyDescent="0.25">
      <c r="A133" s="224"/>
      <c r="B133" s="225"/>
      <c r="C133" s="25" t="s">
        <v>255</v>
      </c>
      <c r="D133" s="28"/>
      <c r="E133" s="29"/>
      <c r="F133" s="29"/>
      <c r="G133" s="135"/>
    </row>
    <row r="134" spans="1:7" s="18" customFormat="1" ht="20.25" hidden="1" customHeight="1" x14ac:dyDescent="0.25">
      <c r="A134" s="202" t="s">
        <v>16</v>
      </c>
      <c r="B134" s="205" t="s">
        <v>91</v>
      </c>
      <c r="C134" s="32" t="s">
        <v>190</v>
      </c>
      <c r="D134" s="59" t="s">
        <v>211</v>
      </c>
      <c r="E134" s="34">
        <f t="shared" ref="E134" si="16">E135+E136</f>
        <v>0</v>
      </c>
      <c r="F134" s="34"/>
      <c r="G134" s="135"/>
    </row>
    <row r="135" spans="1:7" s="18" customFormat="1" ht="31.5" hidden="1" customHeight="1" x14ac:dyDescent="0.25">
      <c r="A135" s="203"/>
      <c r="B135" s="206"/>
      <c r="C135" s="32" t="s">
        <v>250</v>
      </c>
      <c r="D135" s="60">
        <v>760</v>
      </c>
      <c r="E135" s="34">
        <f t="shared" ref="E135:E136" si="17">E142+E149</f>
        <v>0</v>
      </c>
      <c r="F135" s="34"/>
      <c r="G135" s="135"/>
    </row>
    <row r="136" spans="1:7" s="18" customFormat="1" ht="27.75" hidden="1" customHeight="1" x14ac:dyDescent="0.25">
      <c r="A136" s="203"/>
      <c r="B136" s="206"/>
      <c r="C136" s="32" t="s">
        <v>251</v>
      </c>
      <c r="D136" s="59" t="s">
        <v>211</v>
      </c>
      <c r="E136" s="34">
        <f t="shared" si="17"/>
        <v>0</v>
      </c>
      <c r="F136" s="34"/>
      <c r="G136" s="135"/>
    </row>
    <row r="137" spans="1:7" s="18" customFormat="1" ht="32.25" hidden="1" customHeight="1" x14ac:dyDescent="0.25">
      <c r="A137" s="203"/>
      <c r="B137" s="206"/>
      <c r="C137" s="32" t="s">
        <v>252</v>
      </c>
      <c r="D137" s="61"/>
      <c r="E137" s="62"/>
      <c r="F137" s="62"/>
      <c r="G137" s="135"/>
    </row>
    <row r="138" spans="1:7" s="18" customFormat="1" ht="31.5" hidden="1" customHeight="1" x14ac:dyDescent="0.25">
      <c r="A138" s="203"/>
      <c r="B138" s="206"/>
      <c r="C138" s="32" t="s">
        <v>253</v>
      </c>
      <c r="D138" s="61"/>
      <c r="E138" s="62"/>
      <c r="F138" s="62"/>
      <c r="G138" s="135"/>
    </row>
    <row r="139" spans="1:7" s="18" customFormat="1" ht="31.5" hidden="1" customHeight="1" x14ac:dyDescent="0.25">
      <c r="A139" s="203"/>
      <c r="B139" s="206"/>
      <c r="C139" s="32" t="s">
        <v>254</v>
      </c>
      <c r="D139" s="61"/>
      <c r="E139" s="62"/>
      <c r="F139" s="62"/>
      <c r="G139" s="135"/>
    </row>
    <row r="140" spans="1:7" s="18" customFormat="1" ht="23.25" hidden="1" customHeight="1" x14ac:dyDescent="0.25">
      <c r="A140" s="204"/>
      <c r="B140" s="207"/>
      <c r="C140" s="32" t="s">
        <v>255</v>
      </c>
      <c r="D140" s="61"/>
      <c r="E140" s="62"/>
      <c r="F140" s="62"/>
      <c r="G140" s="135"/>
    </row>
    <row r="141" spans="1:7" s="18" customFormat="1" ht="21" hidden="1" customHeight="1" x14ac:dyDescent="0.25">
      <c r="A141" s="223" t="s">
        <v>92</v>
      </c>
      <c r="B141" s="214" t="s">
        <v>17</v>
      </c>
      <c r="C141" s="130" t="s">
        <v>190</v>
      </c>
      <c r="D141" s="38">
        <v>760</v>
      </c>
      <c r="E141" s="21">
        <v>0</v>
      </c>
      <c r="F141" s="21"/>
      <c r="G141" s="135"/>
    </row>
    <row r="142" spans="1:7" s="18" customFormat="1" ht="31.5" hidden="1" customHeight="1" x14ac:dyDescent="0.25">
      <c r="A142" s="223"/>
      <c r="B142" s="214"/>
      <c r="C142" s="130" t="s">
        <v>250</v>
      </c>
      <c r="D142" s="38">
        <v>760</v>
      </c>
      <c r="E142" s="21">
        <v>0</v>
      </c>
      <c r="F142" s="21"/>
      <c r="G142" s="135"/>
    </row>
    <row r="143" spans="1:7" s="18" customFormat="1" ht="21" hidden="1" customHeight="1" x14ac:dyDescent="0.25">
      <c r="A143" s="223"/>
      <c r="B143" s="214"/>
      <c r="C143" s="130" t="s">
        <v>251</v>
      </c>
      <c r="D143" s="38">
        <v>760</v>
      </c>
      <c r="E143" s="21">
        <v>0</v>
      </c>
      <c r="F143" s="21"/>
      <c r="G143" s="135"/>
    </row>
    <row r="144" spans="1:7" s="18" customFormat="1" ht="26.25" hidden="1" customHeight="1" x14ac:dyDescent="0.25">
      <c r="A144" s="223"/>
      <c r="B144" s="214"/>
      <c r="C144" s="130" t="s">
        <v>252</v>
      </c>
      <c r="D144" s="38"/>
      <c r="E144" s="21"/>
      <c r="F144" s="21"/>
      <c r="G144" s="135"/>
    </row>
    <row r="145" spans="1:7" s="18" customFormat="1" ht="31.5" hidden="1" customHeight="1" x14ac:dyDescent="0.25">
      <c r="A145" s="223"/>
      <c r="B145" s="214"/>
      <c r="C145" s="130" t="s">
        <v>253</v>
      </c>
      <c r="D145" s="38"/>
      <c r="E145" s="21"/>
      <c r="F145" s="21"/>
      <c r="G145" s="135"/>
    </row>
    <row r="146" spans="1:7" s="18" customFormat="1" ht="32.25" hidden="1" customHeight="1" x14ac:dyDescent="0.25">
      <c r="A146" s="223"/>
      <c r="B146" s="214"/>
      <c r="C146" s="130" t="s">
        <v>254</v>
      </c>
      <c r="D146" s="38"/>
      <c r="E146" s="21"/>
      <c r="F146" s="21"/>
      <c r="G146" s="135"/>
    </row>
    <row r="147" spans="1:7" s="18" customFormat="1" ht="20.25" hidden="1" customHeight="1" x14ac:dyDescent="0.25">
      <c r="A147" s="223"/>
      <c r="B147" s="214"/>
      <c r="C147" s="130" t="s">
        <v>255</v>
      </c>
      <c r="D147" s="38"/>
      <c r="E147" s="21"/>
      <c r="F147" s="21"/>
      <c r="G147" s="135"/>
    </row>
    <row r="148" spans="1:7" s="18" customFormat="1" ht="21" hidden="1" customHeight="1" x14ac:dyDescent="0.25">
      <c r="A148" s="223" t="s">
        <v>93</v>
      </c>
      <c r="B148" s="214" t="s">
        <v>18</v>
      </c>
      <c r="C148" s="130" t="s">
        <v>190</v>
      </c>
      <c r="D148" s="38">
        <v>760</v>
      </c>
      <c r="E148" s="21">
        <v>0</v>
      </c>
      <c r="F148" s="21"/>
      <c r="G148" s="135"/>
    </row>
    <row r="149" spans="1:7" s="18" customFormat="1" ht="31.5" hidden="1" customHeight="1" x14ac:dyDescent="0.25">
      <c r="A149" s="223"/>
      <c r="B149" s="214"/>
      <c r="C149" s="130" t="s">
        <v>250</v>
      </c>
      <c r="D149" s="38">
        <v>760</v>
      </c>
      <c r="E149" s="21">
        <v>0</v>
      </c>
      <c r="F149" s="21"/>
      <c r="G149" s="135"/>
    </row>
    <row r="150" spans="1:7" s="18" customFormat="1" ht="21" hidden="1" customHeight="1" x14ac:dyDescent="0.25">
      <c r="A150" s="223"/>
      <c r="B150" s="214"/>
      <c r="C150" s="130" t="s">
        <v>251</v>
      </c>
      <c r="D150" s="38">
        <v>760</v>
      </c>
      <c r="E150" s="21">
        <v>0</v>
      </c>
      <c r="F150" s="21"/>
      <c r="G150" s="135"/>
    </row>
    <row r="151" spans="1:7" s="18" customFormat="1" ht="18.75" hidden="1" customHeight="1" x14ac:dyDescent="0.25">
      <c r="A151" s="223"/>
      <c r="B151" s="214"/>
      <c r="C151" s="130" t="s">
        <v>252</v>
      </c>
      <c r="D151" s="38"/>
      <c r="E151" s="21"/>
      <c r="F151" s="21"/>
      <c r="G151" s="135"/>
    </row>
    <row r="152" spans="1:7" s="18" customFormat="1" ht="31.5" hidden="1" customHeight="1" x14ac:dyDescent="0.25">
      <c r="A152" s="223"/>
      <c r="B152" s="214"/>
      <c r="C152" s="130" t="s">
        <v>253</v>
      </c>
      <c r="D152" s="38"/>
      <c r="E152" s="21"/>
      <c r="F152" s="21"/>
      <c r="G152" s="135"/>
    </row>
    <row r="153" spans="1:7" s="18" customFormat="1" ht="32.25" hidden="1" customHeight="1" x14ac:dyDescent="0.25">
      <c r="A153" s="223"/>
      <c r="B153" s="214"/>
      <c r="C153" s="130" t="s">
        <v>254</v>
      </c>
      <c r="D153" s="38"/>
      <c r="E153" s="21"/>
      <c r="F153" s="21"/>
      <c r="G153" s="135"/>
    </row>
    <row r="154" spans="1:7" s="18" customFormat="1" ht="20.25" hidden="1" customHeight="1" x14ac:dyDescent="0.25">
      <c r="A154" s="223"/>
      <c r="B154" s="214"/>
      <c r="C154" s="130" t="s">
        <v>255</v>
      </c>
      <c r="D154" s="38"/>
      <c r="E154" s="21"/>
      <c r="F154" s="21"/>
      <c r="G154" s="135"/>
    </row>
    <row r="155" spans="1:7" s="18" customFormat="1" x14ac:dyDescent="0.25">
      <c r="A155" s="198" t="s">
        <v>19</v>
      </c>
      <c r="B155" s="201" t="s">
        <v>94</v>
      </c>
      <c r="C155" s="25" t="s">
        <v>190</v>
      </c>
      <c r="D155" s="28"/>
      <c r="E155" s="29">
        <f t="shared" ref="E155:F155" si="18">E157+E156+E161</f>
        <v>54698.7</v>
      </c>
      <c r="F155" s="29">
        <f t="shared" si="18"/>
        <v>1463.7</v>
      </c>
      <c r="G155" s="139">
        <f t="shared" ref="G155:G157" si="19">F155*100/E155</f>
        <v>2.6759319691327219</v>
      </c>
    </row>
    <row r="156" spans="1:7" s="18" customFormat="1" ht="31.5" x14ac:dyDescent="0.25">
      <c r="A156" s="199"/>
      <c r="B156" s="201"/>
      <c r="C156" s="25" t="s">
        <v>250</v>
      </c>
      <c r="D156" s="28">
        <v>760</v>
      </c>
      <c r="E156" s="29">
        <f t="shared" ref="E156:F156" si="20">E219</f>
        <v>29452.5</v>
      </c>
      <c r="F156" s="29">
        <f t="shared" si="20"/>
        <v>787.5</v>
      </c>
      <c r="G156" s="139">
        <f t="shared" si="19"/>
        <v>2.6737967914438503</v>
      </c>
    </row>
    <row r="157" spans="1:7" s="18" customFormat="1" x14ac:dyDescent="0.25">
      <c r="A157" s="199"/>
      <c r="B157" s="201"/>
      <c r="C157" s="25" t="s">
        <v>251</v>
      </c>
      <c r="D157" s="28">
        <v>760</v>
      </c>
      <c r="E157" s="29">
        <f>E220+E171</f>
        <v>12623.7</v>
      </c>
      <c r="F157" s="29">
        <f>F220+F171</f>
        <v>338.7</v>
      </c>
      <c r="G157" s="139">
        <f t="shared" si="19"/>
        <v>2.6830485515340192</v>
      </c>
    </row>
    <row r="158" spans="1:7" s="18" customFormat="1" x14ac:dyDescent="0.25">
      <c r="A158" s="199"/>
      <c r="B158" s="201"/>
      <c r="C158" s="25" t="s">
        <v>252</v>
      </c>
      <c r="D158" s="58"/>
      <c r="E158" s="21"/>
      <c r="F158" s="29"/>
      <c r="G158" s="135"/>
    </row>
    <row r="159" spans="1:7" s="18" customFormat="1" ht="31.5" x14ac:dyDescent="0.25">
      <c r="A159" s="199"/>
      <c r="B159" s="201"/>
      <c r="C159" s="25" t="s">
        <v>253</v>
      </c>
      <c r="D159" s="58"/>
      <c r="E159" s="21"/>
      <c r="F159" s="29"/>
      <c r="G159" s="135"/>
    </row>
    <row r="160" spans="1:7" s="18" customFormat="1" ht="31.5" x14ac:dyDescent="0.25">
      <c r="A160" s="199"/>
      <c r="B160" s="201"/>
      <c r="C160" s="25" t="s">
        <v>254</v>
      </c>
      <c r="D160" s="58"/>
      <c r="E160" s="21"/>
      <c r="F160" s="29"/>
      <c r="G160" s="135"/>
    </row>
    <row r="161" spans="1:7" s="18" customFormat="1" x14ac:dyDescent="0.25">
      <c r="A161" s="200"/>
      <c r="B161" s="201"/>
      <c r="C161" s="25" t="s">
        <v>255</v>
      </c>
      <c r="D161" s="58"/>
      <c r="E161" s="29">
        <f t="shared" ref="E161:F161" si="21">E224</f>
        <v>12622.5</v>
      </c>
      <c r="F161" s="29">
        <f t="shared" si="21"/>
        <v>337.5</v>
      </c>
      <c r="G161" s="139">
        <f t="shared" ref="G161:G164" si="22">F161*100/E161</f>
        <v>2.6737967914438503</v>
      </c>
    </row>
    <row r="162" spans="1:7" s="18" customFormat="1" x14ac:dyDescent="0.25">
      <c r="A162" s="202" t="s">
        <v>20</v>
      </c>
      <c r="B162" s="205" t="s">
        <v>95</v>
      </c>
      <c r="C162" s="32" t="s">
        <v>190</v>
      </c>
      <c r="D162" s="59"/>
      <c r="E162" s="34">
        <f t="shared" ref="E162" si="23">E163+E164+E168</f>
        <v>54698.7</v>
      </c>
      <c r="F162" s="29">
        <f>F163+F164+F168</f>
        <v>1463.7</v>
      </c>
      <c r="G162" s="139">
        <f t="shared" si="22"/>
        <v>2.6759319691327219</v>
      </c>
    </row>
    <row r="163" spans="1:7" s="18" customFormat="1" ht="31.5" x14ac:dyDescent="0.25">
      <c r="A163" s="203"/>
      <c r="B163" s="206"/>
      <c r="C163" s="32" t="s">
        <v>250</v>
      </c>
      <c r="D163" s="60">
        <v>760</v>
      </c>
      <c r="E163" s="34">
        <f t="shared" ref="E163:F164" si="24">E170+E219+E226</f>
        <v>29452.5</v>
      </c>
      <c r="F163" s="29">
        <f t="shared" si="24"/>
        <v>787.5</v>
      </c>
      <c r="G163" s="139">
        <f t="shared" si="22"/>
        <v>2.6737967914438503</v>
      </c>
    </row>
    <row r="164" spans="1:7" s="18" customFormat="1" x14ac:dyDescent="0.25">
      <c r="A164" s="203"/>
      <c r="B164" s="206"/>
      <c r="C164" s="32" t="s">
        <v>251</v>
      </c>
      <c r="D164" s="59" t="s">
        <v>211</v>
      </c>
      <c r="E164" s="34">
        <f t="shared" si="24"/>
        <v>12623.7</v>
      </c>
      <c r="F164" s="29">
        <f>F171+F220+F227</f>
        <v>338.7</v>
      </c>
      <c r="G164" s="139">
        <f t="shared" si="22"/>
        <v>2.6830485515340192</v>
      </c>
    </row>
    <row r="165" spans="1:7" s="18" customFormat="1" x14ac:dyDescent="0.25">
      <c r="A165" s="203"/>
      <c r="B165" s="206"/>
      <c r="C165" s="32" t="s">
        <v>252</v>
      </c>
      <c r="D165" s="61"/>
      <c r="E165" s="62"/>
      <c r="F165" s="29"/>
      <c r="G165" s="135"/>
    </row>
    <row r="166" spans="1:7" s="18" customFormat="1" ht="31.5" x14ac:dyDescent="0.25">
      <c r="A166" s="203"/>
      <c r="B166" s="206"/>
      <c r="C166" s="32" t="s">
        <v>253</v>
      </c>
      <c r="D166" s="61"/>
      <c r="E166" s="62"/>
      <c r="F166" s="29"/>
      <c r="G166" s="135"/>
    </row>
    <row r="167" spans="1:7" s="18" customFormat="1" ht="31.5" x14ac:dyDescent="0.25">
      <c r="A167" s="203"/>
      <c r="B167" s="206"/>
      <c r="C167" s="32" t="s">
        <v>254</v>
      </c>
      <c r="D167" s="61"/>
      <c r="E167" s="62"/>
      <c r="F167" s="29"/>
      <c r="G167" s="135"/>
    </row>
    <row r="168" spans="1:7" s="18" customFormat="1" x14ac:dyDescent="0.25">
      <c r="A168" s="204"/>
      <c r="B168" s="207"/>
      <c r="C168" s="32" t="s">
        <v>255</v>
      </c>
      <c r="D168" s="61"/>
      <c r="E168" s="34">
        <f t="shared" ref="E168:F168" si="25">E175+E224+E231</f>
        <v>12622.5</v>
      </c>
      <c r="F168" s="29">
        <f t="shared" si="25"/>
        <v>337.5</v>
      </c>
      <c r="G168" s="139">
        <f t="shared" ref="G168:G169" si="26">F168*100/E168</f>
        <v>2.6737967914438503</v>
      </c>
    </row>
    <row r="169" spans="1:7" s="18" customFormat="1" x14ac:dyDescent="0.25">
      <c r="A169" s="215" t="s">
        <v>72</v>
      </c>
      <c r="B169" s="211" t="s">
        <v>76</v>
      </c>
      <c r="C169" s="130" t="s">
        <v>190</v>
      </c>
      <c r="D169" s="38">
        <v>760</v>
      </c>
      <c r="E169" s="21">
        <f t="shared" ref="E169:F171" si="27">E176+E197</f>
        <v>1.2</v>
      </c>
      <c r="F169" s="21">
        <f t="shared" si="27"/>
        <v>1.2</v>
      </c>
      <c r="G169" s="139">
        <f t="shared" si="26"/>
        <v>100</v>
      </c>
    </row>
    <row r="170" spans="1:7" s="18" customFormat="1" ht="31.5" x14ac:dyDescent="0.25">
      <c r="A170" s="216"/>
      <c r="B170" s="218"/>
      <c r="C170" s="130" t="s">
        <v>250</v>
      </c>
      <c r="D170" s="133">
        <v>760</v>
      </c>
      <c r="E170" s="134">
        <f t="shared" si="27"/>
        <v>0</v>
      </c>
      <c r="F170" s="134">
        <f t="shared" si="27"/>
        <v>0</v>
      </c>
      <c r="G170" s="135"/>
    </row>
    <row r="171" spans="1:7" s="18" customFormat="1" x14ac:dyDescent="0.25">
      <c r="A171" s="216"/>
      <c r="B171" s="218"/>
      <c r="C171" s="130" t="s">
        <v>251</v>
      </c>
      <c r="D171" s="38">
        <v>760</v>
      </c>
      <c r="E171" s="21">
        <f t="shared" si="27"/>
        <v>1.2</v>
      </c>
      <c r="F171" s="21">
        <f t="shared" si="27"/>
        <v>1.2</v>
      </c>
      <c r="G171" s="139">
        <f t="shared" ref="G171" si="28">F171*100/E171</f>
        <v>100</v>
      </c>
    </row>
    <row r="172" spans="1:7" s="18" customFormat="1" x14ac:dyDescent="0.25">
      <c r="A172" s="216"/>
      <c r="B172" s="218"/>
      <c r="C172" s="130" t="s">
        <v>252</v>
      </c>
      <c r="D172" s="64"/>
      <c r="E172" s="21"/>
      <c r="F172" s="21"/>
      <c r="G172" s="135"/>
    </row>
    <row r="173" spans="1:7" s="18" customFormat="1" ht="31.5" x14ac:dyDescent="0.25">
      <c r="A173" s="216"/>
      <c r="B173" s="218"/>
      <c r="C173" s="130" t="s">
        <v>253</v>
      </c>
      <c r="D173" s="64"/>
      <c r="E173" s="21"/>
      <c r="F173" s="21"/>
      <c r="G173" s="135"/>
    </row>
    <row r="174" spans="1:7" s="18" customFormat="1" ht="31.5" x14ac:dyDescent="0.25">
      <c r="A174" s="216"/>
      <c r="B174" s="218"/>
      <c r="C174" s="130" t="s">
        <v>254</v>
      </c>
      <c r="D174" s="64"/>
      <c r="E174" s="21"/>
      <c r="F174" s="21"/>
      <c r="G174" s="135"/>
    </row>
    <row r="175" spans="1:7" s="18" customFormat="1" x14ac:dyDescent="0.25">
      <c r="A175" s="217"/>
      <c r="B175" s="219"/>
      <c r="C175" s="130" t="s">
        <v>255</v>
      </c>
      <c r="D175" s="64"/>
      <c r="E175" s="21"/>
      <c r="F175" s="21"/>
      <c r="G175" s="135"/>
    </row>
    <row r="176" spans="1:7" s="18" customFormat="1" x14ac:dyDescent="0.25">
      <c r="A176" s="215" t="s">
        <v>96</v>
      </c>
      <c r="B176" s="211" t="s">
        <v>62</v>
      </c>
      <c r="C176" s="130" t="s">
        <v>190</v>
      </c>
      <c r="D176" s="133">
        <v>760</v>
      </c>
      <c r="E176" s="134">
        <v>0</v>
      </c>
      <c r="F176" s="21"/>
      <c r="G176" s="135"/>
    </row>
    <row r="177" spans="1:7" s="18" customFormat="1" ht="31.5" x14ac:dyDescent="0.25">
      <c r="A177" s="216"/>
      <c r="B177" s="218"/>
      <c r="C177" s="130" t="s">
        <v>250</v>
      </c>
      <c r="D177" s="133">
        <v>760</v>
      </c>
      <c r="E177" s="134">
        <v>0</v>
      </c>
      <c r="F177" s="21"/>
      <c r="G177" s="135"/>
    </row>
    <row r="178" spans="1:7" s="18" customFormat="1" x14ac:dyDescent="0.25">
      <c r="A178" s="216"/>
      <c r="B178" s="218"/>
      <c r="C178" s="130" t="s">
        <v>251</v>
      </c>
      <c r="D178" s="133">
        <v>760</v>
      </c>
      <c r="E178" s="134">
        <v>0</v>
      </c>
      <c r="F178" s="21"/>
      <c r="G178" s="135"/>
    </row>
    <row r="179" spans="1:7" s="18" customFormat="1" x14ac:dyDescent="0.25">
      <c r="A179" s="216"/>
      <c r="B179" s="218"/>
      <c r="C179" s="130" t="s">
        <v>252</v>
      </c>
      <c r="D179" s="64"/>
      <c r="E179" s="21"/>
      <c r="F179" s="21"/>
      <c r="G179" s="135"/>
    </row>
    <row r="180" spans="1:7" s="18" customFormat="1" ht="31.5" x14ac:dyDescent="0.25">
      <c r="A180" s="216"/>
      <c r="B180" s="218"/>
      <c r="C180" s="130" t="s">
        <v>253</v>
      </c>
      <c r="D180" s="64"/>
      <c r="E180" s="21"/>
      <c r="F180" s="21"/>
      <c r="G180" s="135"/>
    </row>
    <row r="181" spans="1:7" s="18" customFormat="1" ht="31.5" x14ac:dyDescent="0.25">
      <c r="A181" s="216"/>
      <c r="B181" s="218"/>
      <c r="C181" s="130" t="s">
        <v>254</v>
      </c>
      <c r="D181" s="64"/>
      <c r="E181" s="21"/>
      <c r="F181" s="21"/>
      <c r="G181" s="135"/>
    </row>
    <row r="182" spans="1:7" s="18" customFormat="1" x14ac:dyDescent="0.25">
      <c r="A182" s="217"/>
      <c r="B182" s="219"/>
      <c r="C182" s="130" t="s">
        <v>255</v>
      </c>
      <c r="D182" s="64"/>
      <c r="E182" s="21"/>
      <c r="F182" s="21"/>
      <c r="G182" s="135"/>
    </row>
    <row r="183" spans="1:7" s="18" customFormat="1" x14ac:dyDescent="0.25">
      <c r="A183" s="215" t="s">
        <v>97</v>
      </c>
      <c r="B183" s="220" t="s">
        <v>63</v>
      </c>
      <c r="C183" s="130" t="s">
        <v>190</v>
      </c>
      <c r="D183" s="64"/>
      <c r="E183" s="21"/>
      <c r="F183" s="21"/>
      <c r="G183" s="135"/>
    </row>
    <row r="184" spans="1:7" s="18" customFormat="1" ht="31.5" x14ac:dyDescent="0.25">
      <c r="A184" s="216"/>
      <c r="B184" s="221"/>
      <c r="C184" s="130" t="s">
        <v>250</v>
      </c>
      <c r="D184" s="64"/>
      <c r="E184" s="21"/>
      <c r="F184" s="21"/>
      <c r="G184" s="135"/>
    </row>
    <row r="185" spans="1:7" s="18" customFormat="1" x14ac:dyDescent="0.25">
      <c r="A185" s="216"/>
      <c r="B185" s="221"/>
      <c r="C185" s="130" t="s">
        <v>251</v>
      </c>
      <c r="D185" s="64"/>
      <c r="E185" s="21"/>
      <c r="F185" s="21"/>
      <c r="G185" s="135"/>
    </row>
    <row r="186" spans="1:7" s="18" customFormat="1" x14ac:dyDescent="0.25">
      <c r="A186" s="216"/>
      <c r="B186" s="221"/>
      <c r="C186" s="130" t="s">
        <v>252</v>
      </c>
      <c r="D186" s="64"/>
      <c r="E186" s="21"/>
      <c r="F186" s="21"/>
      <c r="G186" s="135"/>
    </row>
    <row r="187" spans="1:7" s="18" customFormat="1" ht="31.5" x14ac:dyDescent="0.25">
      <c r="A187" s="216"/>
      <c r="B187" s="221"/>
      <c r="C187" s="130" t="s">
        <v>253</v>
      </c>
      <c r="D187" s="64"/>
      <c r="E187" s="21"/>
      <c r="F187" s="21"/>
      <c r="G187" s="135"/>
    </row>
    <row r="188" spans="1:7" s="18" customFormat="1" ht="31.5" x14ac:dyDescent="0.25">
      <c r="A188" s="216"/>
      <c r="B188" s="221"/>
      <c r="C188" s="130" t="s">
        <v>254</v>
      </c>
      <c r="D188" s="64"/>
      <c r="E188" s="21"/>
      <c r="F188" s="21"/>
      <c r="G188" s="135"/>
    </row>
    <row r="189" spans="1:7" s="18" customFormat="1" x14ac:dyDescent="0.25">
      <c r="A189" s="217"/>
      <c r="B189" s="222"/>
      <c r="C189" s="130" t="s">
        <v>255</v>
      </c>
      <c r="D189" s="64"/>
      <c r="E189" s="21"/>
      <c r="F189" s="21"/>
      <c r="G189" s="135"/>
    </row>
    <row r="190" spans="1:7" s="18" customFormat="1" x14ac:dyDescent="0.25">
      <c r="A190" s="208" t="s">
        <v>98</v>
      </c>
      <c r="B190" s="220" t="s">
        <v>64</v>
      </c>
      <c r="C190" s="130" t="s">
        <v>190</v>
      </c>
      <c r="D190" s="63"/>
      <c r="E190" s="21"/>
      <c r="F190" s="21"/>
      <c r="G190" s="135"/>
    </row>
    <row r="191" spans="1:7" s="18" customFormat="1" ht="31.5" x14ac:dyDescent="0.25">
      <c r="A191" s="209"/>
      <c r="B191" s="221"/>
      <c r="C191" s="130" t="s">
        <v>250</v>
      </c>
      <c r="D191" s="63"/>
      <c r="E191" s="21"/>
      <c r="F191" s="21"/>
      <c r="G191" s="135"/>
    </row>
    <row r="192" spans="1:7" s="18" customFormat="1" x14ac:dyDescent="0.25">
      <c r="A192" s="209"/>
      <c r="B192" s="221"/>
      <c r="C192" s="130" t="s">
        <v>251</v>
      </c>
      <c r="D192" s="63"/>
      <c r="E192" s="21"/>
      <c r="F192" s="21"/>
      <c r="G192" s="135"/>
    </row>
    <row r="193" spans="1:7" s="18" customFormat="1" x14ac:dyDescent="0.25">
      <c r="A193" s="209"/>
      <c r="B193" s="221"/>
      <c r="C193" s="130" t="s">
        <v>252</v>
      </c>
      <c r="D193" s="64"/>
      <c r="E193" s="21"/>
      <c r="F193" s="21"/>
      <c r="G193" s="135"/>
    </row>
    <row r="194" spans="1:7" s="18" customFormat="1" ht="31.5" x14ac:dyDescent="0.25">
      <c r="A194" s="209"/>
      <c r="B194" s="221"/>
      <c r="C194" s="130" t="s">
        <v>253</v>
      </c>
      <c r="D194" s="64"/>
      <c r="E194" s="21"/>
      <c r="F194" s="21"/>
      <c r="G194" s="135"/>
    </row>
    <row r="195" spans="1:7" s="18" customFormat="1" ht="31.5" x14ac:dyDescent="0.25">
      <c r="A195" s="209"/>
      <c r="B195" s="221"/>
      <c r="C195" s="130" t="s">
        <v>254</v>
      </c>
      <c r="D195" s="64"/>
      <c r="E195" s="21"/>
      <c r="F195" s="21"/>
      <c r="G195" s="135"/>
    </row>
    <row r="196" spans="1:7" s="18" customFormat="1" x14ac:dyDescent="0.25">
      <c r="A196" s="210"/>
      <c r="B196" s="222"/>
      <c r="C196" s="130" t="s">
        <v>255</v>
      </c>
      <c r="D196" s="64"/>
      <c r="E196" s="21"/>
      <c r="F196" s="21"/>
      <c r="G196" s="135"/>
    </row>
    <row r="197" spans="1:7" s="18" customFormat="1" x14ac:dyDescent="0.25">
      <c r="A197" s="208" t="s">
        <v>99</v>
      </c>
      <c r="B197" s="214" t="s">
        <v>75</v>
      </c>
      <c r="C197" s="130" t="s">
        <v>190</v>
      </c>
      <c r="D197" s="38">
        <v>760</v>
      </c>
      <c r="E197" s="21">
        <f t="shared" ref="E197" si="29">E198+E199</f>
        <v>1.2</v>
      </c>
      <c r="F197" s="21">
        <f>F199</f>
        <v>1.2</v>
      </c>
      <c r="G197" s="139">
        <f t="shared" ref="G197" si="30">F197*100/E197</f>
        <v>100</v>
      </c>
    </row>
    <row r="198" spans="1:7" s="18" customFormat="1" ht="31.5" x14ac:dyDescent="0.25">
      <c r="A198" s="209"/>
      <c r="B198" s="214"/>
      <c r="C198" s="130" t="s">
        <v>250</v>
      </c>
      <c r="D198" s="133">
        <v>760</v>
      </c>
      <c r="E198" s="134">
        <v>0</v>
      </c>
      <c r="F198" s="21"/>
      <c r="G198" s="135"/>
    </row>
    <row r="199" spans="1:7" s="18" customFormat="1" x14ac:dyDescent="0.25">
      <c r="A199" s="209"/>
      <c r="B199" s="214"/>
      <c r="C199" s="130" t="s">
        <v>251</v>
      </c>
      <c r="D199" s="38">
        <v>760</v>
      </c>
      <c r="E199" s="21">
        <v>1.2</v>
      </c>
      <c r="F199" s="21">
        <v>1.2</v>
      </c>
      <c r="G199" s="139">
        <f t="shared" ref="G199" si="31">F199*100/E199</f>
        <v>100</v>
      </c>
    </row>
    <row r="200" spans="1:7" s="18" customFormat="1" x14ac:dyDescent="0.25">
      <c r="A200" s="209"/>
      <c r="B200" s="214"/>
      <c r="C200" s="130" t="s">
        <v>252</v>
      </c>
      <c r="D200" s="64"/>
      <c r="E200" s="21"/>
      <c r="F200" s="21"/>
      <c r="G200" s="135"/>
    </row>
    <row r="201" spans="1:7" s="18" customFormat="1" ht="31.5" x14ac:dyDescent="0.25">
      <c r="A201" s="209"/>
      <c r="B201" s="214"/>
      <c r="C201" s="130" t="s">
        <v>253</v>
      </c>
      <c r="D201" s="64"/>
      <c r="E201" s="21"/>
      <c r="F201" s="21"/>
      <c r="G201" s="135"/>
    </row>
    <row r="202" spans="1:7" s="18" customFormat="1" ht="31.5" x14ac:dyDescent="0.25">
      <c r="A202" s="209"/>
      <c r="B202" s="214"/>
      <c r="C202" s="130" t="s">
        <v>254</v>
      </c>
      <c r="D202" s="64"/>
      <c r="E202" s="21"/>
      <c r="F202" s="21"/>
      <c r="G202" s="135"/>
    </row>
    <row r="203" spans="1:7" s="18" customFormat="1" x14ac:dyDescent="0.25">
      <c r="A203" s="210"/>
      <c r="B203" s="214"/>
      <c r="C203" s="130" t="s">
        <v>255</v>
      </c>
      <c r="D203" s="64"/>
      <c r="E203" s="21"/>
      <c r="F203" s="21"/>
      <c r="G203" s="135"/>
    </row>
    <row r="204" spans="1:7" s="18" customFormat="1" x14ac:dyDescent="0.25">
      <c r="A204" s="208" t="s">
        <v>100</v>
      </c>
      <c r="B204" s="211" t="s">
        <v>65</v>
      </c>
      <c r="C204" s="130" t="s">
        <v>190</v>
      </c>
      <c r="D204" s="57"/>
      <c r="E204" s="29"/>
      <c r="F204" s="29"/>
      <c r="G204" s="135"/>
    </row>
    <row r="205" spans="1:7" s="18" customFormat="1" ht="31.5" x14ac:dyDescent="0.25">
      <c r="A205" s="209"/>
      <c r="B205" s="218"/>
      <c r="C205" s="130" t="s">
        <v>250</v>
      </c>
      <c r="D205" s="57"/>
      <c r="E205" s="29"/>
      <c r="F205" s="29"/>
      <c r="G205" s="135"/>
    </row>
    <row r="206" spans="1:7" s="18" customFormat="1" x14ac:dyDescent="0.25">
      <c r="A206" s="209"/>
      <c r="B206" s="218"/>
      <c r="C206" s="130" t="s">
        <v>251</v>
      </c>
      <c r="D206" s="57"/>
      <c r="E206" s="29"/>
      <c r="F206" s="29"/>
      <c r="G206" s="135"/>
    </row>
    <row r="207" spans="1:7" s="18" customFormat="1" x14ac:dyDescent="0.25">
      <c r="A207" s="209"/>
      <c r="B207" s="218"/>
      <c r="C207" s="130" t="s">
        <v>252</v>
      </c>
      <c r="D207" s="58"/>
      <c r="E207" s="29"/>
      <c r="F207" s="29"/>
      <c r="G207" s="135"/>
    </row>
    <row r="208" spans="1:7" s="18" customFormat="1" ht="31.5" x14ac:dyDescent="0.25">
      <c r="A208" s="209"/>
      <c r="B208" s="218"/>
      <c r="C208" s="130" t="s">
        <v>253</v>
      </c>
      <c r="D208" s="58"/>
      <c r="E208" s="29"/>
      <c r="F208" s="29"/>
      <c r="G208" s="135"/>
    </row>
    <row r="209" spans="1:7" s="18" customFormat="1" ht="31.5" x14ac:dyDescent="0.25">
      <c r="A209" s="209"/>
      <c r="B209" s="218"/>
      <c r="C209" s="130" t="s">
        <v>254</v>
      </c>
      <c r="D209" s="58"/>
      <c r="E209" s="29"/>
      <c r="F209" s="29"/>
      <c r="G209" s="135"/>
    </row>
    <row r="210" spans="1:7" s="18" customFormat="1" x14ac:dyDescent="0.25">
      <c r="A210" s="210"/>
      <c r="B210" s="219"/>
      <c r="C210" s="130" t="s">
        <v>255</v>
      </c>
      <c r="D210" s="58"/>
      <c r="E210" s="29"/>
      <c r="F210" s="29"/>
      <c r="G210" s="135"/>
    </row>
    <row r="211" spans="1:7" s="18" customFormat="1" x14ac:dyDescent="0.25">
      <c r="A211" s="223" t="s">
        <v>101</v>
      </c>
      <c r="B211" s="214" t="s">
        <v>71</v>
      </c>
      <c r="C211" s="130" t="s">
        <v>190</v>
      </c>
      <c r="D211" s="64"/>
      <c r="E211" s="21"/>
      <c r="F211" s="21"/>
      <c r="G211" s="135"/>
    </row>
    <row r="212" spans="1:7" s="18" customFormat="1" ht="31.5" x14ac:dyDescent="0.25">
      <c r="A212" s="223"/>
      <c r="B212" s="214"/>
      <c r="C212" s="130" t="s">
        <v>250</v>
      </c>
      <c r="D212" s="64"/>
      <c r="E212" s="21"/>
      <c r="F212" s="21"/>
      <c r="G212" s="135"/>
    </row>
    <row r="213" spans="1:7" s="18" customFormat="1" x14ac:dyDescent="0.25">
      <c r="A213" s="223"/>
      <c r="B213" s="214"/>
      <c r="C213" s="130" t="s">
        <v>251</v>
      </c>
      <c r="D213" s="64"/>
      <c r="E213" s="21"/>
      <c r="F213" s="21"/>
      <c r="G213" s="135"/>
    </row>
    <row r="214" spans="1:7" s="18" customFormat="1" x14ac:dyDescent="0.25">
      <c r="A214" s="223"/>
      <c r="B214" s="214"/>
      <c r="C214" s="130" t="s">
        <v>252</v>
      </c>
      <c r="D214" s="64"/>
      <c r="E214" s="21"/>
      <c r="F214" s="21"/>
      <c r="G214" s="135"/>
    </row>
    <row r="215" spans="1:7" s="18" customFormat="1" ht="31.5" x14ac:dyDescent="0.25">
      <c r="A215" s="223"/>
      <c r="B215" s="214"/>
      <c r="C215" s="130" t="s">
        <v>253</v>
      </c>
      <c r="D215" s="64"/>
      <c r="E215" s="21"/>
      <c r="F215" s="21"/>
      <c r="G215" s="135"/>
    </row>
    <row r="216" spans="1:7" s="18" customFormat="1" ht="31.5" x14ac:dyDescent="0.25">
      <c r="A216" s="223"/>
      <c r="B216" s="214"/>
      <c r="C216" s="130" t="s">
        <v>254</v>
      </c>
      <c r="D216" s="64"/>
      <c r="E216" s="21"/>
      <c r="F216" s="21"/>
      <c r="G216" s="135"/>
    </row>
    <row r="217" spans="1:7" s="18" customFormat="1" x14ac:dyDescent="0.25">
      <c r="A217" s="223"/>
      <c r="B217" s="214"/>
      <c r="C217" s="130" t="s">
        <v>255</v>
      </c>
      <c r="D217" s="64"/>
      <c r="E217" s="21"/>
      <c r="F217" s="21"/>
      <c r="G217" s="135"/>
    </row>
    <row r="218" spans="1:7" s="65" customFormat="1" x14ac:dyDescent="0.25">
      <c r="A218" s="223" t="s">
        <v>73</v>
      </c>
      <c r="B218" s="214" t="s">
        <v>102</v>
      </c>
      <c r="C218" s="130" t="s">
        <v>190</v>
      </c>
      <c r="D218" s="38"/>
      <c r="E218" s="21">
        <f t="shared" ref="E218:F218" si="32">E220+E219+E224</f>
        <v>54697.5</v>
      </c>
      <c r="F218" s="21">
        <f t="shared" si="32"/>
        <v>1462.5</v>
      </c>
      <c r="G218" s="139">
        <f t="shared" ref="G218:G220" si="33">F218*100/E218</f>
        <v>2.6737967914438503</v>
      </c>
    </row>
    <row r="219" spans="1:7" s="65" customFormat="1" ht="31.5" x14ac:dyDescent="0.25">
      <c r="A219" s="223"/>
      <c r="B219" s="214"/>
      <c r="C219" s="130" t="s">
        <v>250</v>
      </c>
      <c r="D219" s="38">
        <v>760</v>
      </c>
      <c r="E219" s="21">
        <v>29452.5</v>
      </c>
      <c r="F219" s="21">
        <v>787.5</v>
      </c>
      <c r="G219" s="139">
        <f t="shared" si="33"/>
        <v>2.6737967914438503</v>
      </c>
    </row>
    <row r="220" spans="1:7" s="65" customFormat="1" x14ac:dyDescent="0.25">
      <c r="A220" s="223"/>
      <c r="B220" s="214"/>
      <c r="C220" s="130" t="s">
        <v>251</v>
      </c>
      <c r="D220" s="38">
        <v>760</v>
      </c>
      <c r="E220" s="21">
        <v>12622.5</v>
      </c>
      <c r="F220" s="21">
        <v>337.5</v>
      </c>
      <c r="G220" s="139">
        <f t="shared" si="33"/>
        <v>2.6737967914438503</v>
      </c>
    </row>
    <row r="221" spans="1:7" s="65" customFormat="1" x14ac:dyDescent="0.25">
      <c r="A221" s="223"/>
      <c r="B221" s="214"/>
      <c r="C221" s="130" t="s">
        <v>252</v>
      </c>
      <c r="D221" s="64"/>
      <c r="E221" s="21"/>
      <c r="F221" s="21"/>
      <c r="G221" s="136"/>
    </row>
    <row r="222" spans="1:7" s="65" customFormat="1" ht="31.5" x14ac:dyDescent="0.25">
      <c r="A222" s="223"/>
      <c r="B222" s="214"/>
      <c r="C222" s="130" t="s">
        <v>253</v>
      </c>
      <c r="D222" s="64"/>
      <c r="E222" s="21"/>
      <c r="F222" s="21"/>
      <c r="G222" s="136"/>
    </row>
    <row r="223" spans="1:7" s="65" customFormat="1" ht="31.5" x14ac:dyDescent="0.25">
      <c r="A223" s="223"/>
      <c r="B223" s="214"/>
      <c r="C223" s="130" t="s">
        <v>254</v>
      </c>
      <c r="D223" s="64"/>
      <c r="E223" s="21"/>
      <c r="F223" s="21"/>
      <c r="G223" s="136"/>
    </row>
    <row r="224" spans="1:7" s="65" customFormat="1" x14ac:dyDescent="0.25">
      <c r="A224" s="223"/>
      <c r="B224" s="214"/>
      <c r="C224" s="130" t="s">
        <v>255</v>
      </c>
      <c r="D224" s="64"/>
      <c r="E224" s="21">
        <v>12622.5</v>
      </c>
      <c r="F224" s="21">
        <v>337.5</v>
      </c>
      <c r="G224" s="139">
        <f t="shared" ref="G224" si="34">F224*100/E224</f>
        <v>2.6737967914438503</v>
      </c>
    </row>
    <row r="225" spans="1:7" s="65" customFormat="1" x14ac:dyDescent="0.25">
      <c r="A225" s="223" t="s">
        <v>74</v>
      </c>
      <c r="B225" s="214" t="s">
        <v>66</v>
      </c>
      <c r="C225" s="130" t="s">
        <v>190</v>
      </c>
      <c r="D225" s="64"/>
      <c r="E225" s="21"/>
      <c r="F225" s="21"/>
      <c r="G225" s="136"/>
    </row>
    <row r="226" spans="1:7" s="65" customFormat="1" ht="31.5" x14ac:dyDescent="0.25">
      <c r="A226" s="223"/>
      <c r="B226" s="214"/>
      <c r="C226" s="130" t="s">
        <v>250</v>
      </c>
      <c r="D226" s="64"/>
      <c r="E226" s="21"/>
      <c r="F226" s="21"/>
      <c r="G226" s="136"/>
    </row>
    <row r="227" spans="1:7" s="65" customFormat="1" x14ac:dyDescent="0.25">
      <c r="A227" s="223"/>
      <c r="B227" s="214"/>
      <c r="C227" s="130" t="s">
        <v>251</v>
      </c>
      <c r="D227" s="64"/>
      <c r="E227" s="21"/>
      <c r="F227" s="21"/>
      <c r="G227" s="136"/>
    </row>
    <row r="228" spans="1:7" s="65" customFormat="1" x14ac:dyDescent="0.25">
      <c r="A228" s="223"/>
      <c r="B228" s="214"/>
      <c r="C228" s="130" t="s">
        <v>252</v>
      </c>
      <c r="D228" s="64"/>
      <c r="E228" s="21"/>
      <c r="F228" s="21"/>
      <c r="G228" s="136"/>
    </row>
    <row r="229" spans="1:7" s="65" customFormat="1" ht="31.5" x14ac:dyDescent="0.25">
      <c r="A229" s="223"/>
      <c r="B229" s="214"/>
      <c r="C229" s="130" t="s">
        <v>253</v>
      </c>
      <c r="D229" s="64"/>
      <c r="E229" s="21"/>
      <c r="F229" s="21"/>
      <c r="G229" s="136"/>
    </row>
    <row r="230" spans="1:7" s="65" customFormat="1" ht="31.5" x14ac:dyDescent="0.25">
      <c r="A230" s="223"/>
      <c r="B230" s="214"/>
      <c r="C230" s="130" t="s">
        <v>254</v>
      </c>
      <c r="D230" s="64"/>
      <c r="E230" s="21"/>
      <c r="F230" s="21"/>
      <c r="G230" s="136"/>
    </row>
    <row r="231" spans="1:7" s="65" customFormat="1" x14ac:dyDescent="0.25">
      <c r="A231" s="223"/>
      <c r="B231" s="214"/>
      <c r="C231" s="130" t="s">
        <v>255</v>
      </c>
      <c r="D231" s="64"/>
      <c r="E231" s="21"/>
      <c r="F231" s="21"/>
      <c r="G231" s="136"/>
    </row>
    <row r="232" spans="1:7" s="18" customFormat="1" x14ac:dyDescent="0.25">
      <c r="A232" s="226" t="s">
        <v>67</v>
      </c>
      <c r="B232" s="201" t="s">
        <v>104</v>
      </c>
      <c r="C232" s="25" t="s">
        <v>190</v>
      </c>
      <c r="D232" s="25"/>
      <c r="E232" s="26">
        <f t="shared" ref="E232:F232" si="35">E233+E234+E235+E236+E237+E238</f>
        <v>1234941.24</v>
      </c>
      <c r="F232" s="26">
        <f t="shared" si="35"/>
        <v>1227203.7880000002</v>
      </c>
      <c r="G232" s="139">
        <f t="shared" ref="G232:G234" si="36">F232*100/E232</f>
        <v>99.373455857705437</v>
      </c>
    </row>
    <row r="233" spans="1:7" s="18" customFormat="1" ht="31.5" x14ac:dyDescent="0.25">
      <c r="A233" s="227"/>
      <c r="B233" s="201"/>
      <c r="C233" s="25" t="s">
        <v>250</v>
      </c>
      <c r="D233" s="57"/>
      <c r="E233" s="26">
        <f t="shared" ref="E233:F234" si="37">E240</f>
        <v>861402.76</v>
      </c>
      <c r="F233" s="26">
        <f t="shared" si="37"/>
        <v>855753.04</v>
      </c>
      <c r="G233" s="139">
        <f t="shared" si="36"/>
        <v>99.344125621329567</v>
      </c>
    </row>
    <row r="234" spans="1:7" s="18" customFormat="1" x14ac:dyDescent="0.25">
      <c r="A234" s="227"/>
      <c r="B234" s="201"/>
      <c r="C234" s="25" t="s">
        <v>251</v>
      </c>
      <c r="D234" s="57" t="s">
        <v>211</v>
      </c>
      <c r="E234" s="26">
        <f t="shared" si="37"/>
        <v>373538.48000000004</v>
      </c>
      <c r="F234" s="26">
        <f t="shared" si="37"/>
        <v>371450.74800000002</v>
      </c>
      <c r="G234" s="139">
        <f t="shared" si="36"/>
        <v>99.441093190720267</v>
      </c>
    </row>
    <row r="235" spans="1:7" s="18" customFormat="1" x14ac:dyDescent="0.25">
      <c r="A235" s="227"/>
      <c r="B235" s="201"/>
      <c r="C235" s="25" t="s">
        <v>252</v>
      </c>
      <c r="D235" s="25"/>
      <c r="E235" s="26"/>
      <c r="F235" s="26"/>
      <c r="G235" s="135"/>
    </row>
    <row r="236" spans="1:7" s="18" customFormat="1" ht="31.5" x14ac:dyDescent="0.25">
      <c r="A236" s="227"/>
      <c r="B236" s="201"/>
      <c r="C236" s="25" t="s">
        <v>253</v>
      </c>
      <c r="D236" s="25"/>
      <c r="E236" s="26"/>
      <c r="F236" s="26"/>
      <c r="G236" s="135"/>
    </row>
    <row r="237" spans="1:7" s="18" customFormat="1" ht="31.5" x14ac:dyDescent="0.25">
      <c r="A237" s="227"/>
      <c r="B237" s="201"/>
      <c r="C237" s="25" t="s">
        <v>254</v>
      </c>
      <c r="D237" s="25"/>
      <c r="E237" s="26"/>
      <c r="F237" s="26"/>
      <c r="G237" s="135"/>
    </row>
    <row r="238" spans="1:7" s="18" customFormat="1" x14ac:dyDescent="0.25">
      <c r="A238" s="228"/>
      <c r="B238" s="201"/>
      <c r="C238" s="25" t="s">
        <v>255</v>
      </c>
      <c r="D238" s="25"/>
      <c r="E238" s="26"/>
      <c r="F238" s="26"/>
      <c r="G238" s="135"/>
    </row>
    <row r="239" spans="1:7" s="65" customFormat="1" x14ac:dyDescent="0.25">
      <c r="A239" s="231" t="s">
        <v>68</v>
      </c>
      <c r="B239" s="205" t="s">
        <v>105</v>
      </c>
      <c r="C239" s="32" t="s">
        <v>190</v>
      </c>
      <c r="D239" s="59"/>
      <c r="E239" s="40">
        <f t="shared" ref="E239:F239" si="38">E240+E241</f>
        <v>1234941.24</v>
      </c>
      <c r="F239" s="26">
        <f t="shared" si="38"/>
        <v>1227203.7880000002</v>
      </c>
      <c r="G239" s="139">
        <f t="shared" ref="G239:G241" si="39">F239*100/E239</f>
        <v>99.373455857705437</v>
      </c>
    </row>
    <row r="240" spans="1:7" s="65" customFormat="1" ht="31.5" x14ac:dyDescent="0.25">
      <c r="A240" s="231"/>
      <c r="B240" s="206"/>
      <c r="C240" s="32" t="s">
        <v>250</v>
      </c>
      <c r="D240" s="59"/>
      <c r="E240" s="40">
        <f t="shared" ref="E240:F241" si="40">E247+E338+E345+E394+E401+E408+E415+E422+E429+E436</f>
        <v>861402.76</v>
      </c>
      <c r="F240" s="26">
        <f t="shared" si="40"/>
        <v>855753.04</v>
      </c>
      <c r="G240" s="139">
        <f t="shared" si="39"/>
        <v>99.344125621329567</v>
      </c>
    </row>
    <row r="241" spans="1:7" s="65" customFormat="1" x14ac:dyDescent="0.25">
      <c r="A241" s="231"/>
      <c r="B241" s="206"/>
      <c r="C241" s="32" t="s">
        <v>251</v>
      </c>
      <c r="D241" s="59" t="s">
        <v>211</v>
      </c>
      <c r="E241" s="40">
        <f t="shared" si="40"/>
        <v>373538.48000000004</v>
      </c>
      <c r="F241" s="26">
        <f t="shared" si="40"/>
        <v>371450.74800000002</v>
      </c>
      <c r="G241" s="139">
        <f t="shared" si="39"/>
        <v>99.441093190720267</v>
      </c>
    </row>
    <row r="242" spans="1:7" s="65" customFormat="1" x14ac:dyDescent="0.25">
      <c r="A242" s="231"/>
      <c r="B242" s="206"/>
      <c r="C242" s="32" t="s">
        <v>252</v>
      </c>
      <c r="D242" s="32"/>
      <c r="E242" s="40"/>
      <c r="F242" s="40"/>
      <c r="G242" s="136"/>
    </row>
    <row r="243" spans="1:7" s="65" customFormat="1" ht="31.5" x14ac:dyDescent="0.25">
      <c r="A243" s="231"/>
      <c r="B243" s="206"/>
      <c r="C243" s="32" t="s">
        <v>253</v>
      </c>
      <c r="D243" s="32"/>
      <c r="E243" s="40"/>
      <c r="F243" s="40"/>
      <c r="G243" s="136"/>
    </row>
    <row r="244" spans="1:7" s="65" customFormat="1" ht="31.5" x14ac:dyDescent="0.25">
      <c r="A244" s="231"/>
      <c r="B244" s="206"/>
      <c r="C244" s="32" t="s">
        <v>254</v>
      </c>
      <c r="D244" s="32"/>
      <c r="E244" s="40"/>
      <c r="F244" s="40"/>
      <c r="G244" s="136"/>
    </row>
    <row r="245" spans="1:7" s="65" customFormat="1" x14ac:dyDescent="0.25">
      <c r="A245" s="231"/>
      <c r="B245" s="207"/>
      <c r="C245" s="32" t="s">
        <v>255</v>
      </c>
      <c r="D245" s="32"/>
      <c r="E245" s="40"/>
      <c r="F245" s="40"/>
      <c r="G245" s="136"/>
    </row>
    <row r="246" spans="1:7" s="65" customFormat="1" x14ac:dyDescent="0.25">
      <c r="A246" s="215" t="s">
        <v>69</v>
      </c>
      <c r="B246" s="211" t="s">
        <v>106</v>
      </c>
      <c r="C246" s="130" t="s">
        <v>190</v>
      </c>
      <c r="D246" s="63" t="s">
        <v>211</v>
      </c>
      <c r="E246" s="20">
        <f t="shared" ref="E246" si="41">E248</f>
        <v>370448.13</v>
      </c>
      <c r="F246" s="20">
        <f>F248</f>
        <v>370448.13</v>
      </c>
      <c r="G246" s="139">
        <f t="shared" ref="G246" si="42">F246*100/E246</f>
        <v>100</v>
      </c>
    </row>
    <row r="247" spans="1:7" s="65" customFormat="1" ht="31.5" x14ac:dyDescent="0.25">
      <c r="A247" s="216"/>
      <c r="B247" s="218"/>
      <c r="C247" s="130" t="s">
        <v>250</v>
      </c>
      <c r="D247" s="130"/>
      <c r="E247" s="20"/>
      <c r="F247" s="20"/>
      <c r="G247" s="136"/>
    </row>
    <row r="248" spans="1:7" s="65" customFormat="1" x14ac:dyDescent="0.25">
      <c r="A248" s="216"/>
      <c r="B248" s="218"/>
      <c r="C248" s="130" t="s">
        <v>251</v>
      </c>
      <c r="D248" s="63" t="s">
        <v>211</v>
      </c>
      <c r="E248" s="67">
        <v>370448.13</v>
      </c>
      <c r="F248" s="20">
        <v>370448.13</v>
      </c>
      <c r="G248" s="139">
        <f t="shared" ref="G248" si="43">F248*100/E248</f>
        <v>100</v>
      </c>
    </row>
    <row r="249" spans="1:7" s="65" customFormat="1" x14ac:dyDescent="0.25">
      <c r="A249" s="216"/>
      <c r="B249" s="218"/>
      <c r="C249" s="130" t="s">
        <v>252</v>
      </c>
      <c r="D249" s="130"/>
      <c r="E249" s="20"/>
      <c r="F249" s="20"/>
      <c r="G249" s="136"/>
    </row>
    <row r="250" spans="1:7" s="65" customFormat="1" ht="31.5" x14ac:dyDescent="0.25">
      <c r="A250" s="216"/>
      <c r="B250" s="218"/>
      <c r="C250" s="130" t="s">
        <v>253</v>
      </c>
      <c r="D250" s="130"/>
      <c r="E250" s="20"/>
      <c r="F250" s="20"/>
      <c r="G250" s="136"/>
    </row>
    <row r="251" spans="1:7" s="65" customFormat="1" ht="31.5" x14ac:dyDescent="0.25">
      <c r="A251" s="216"/>
      <c r="B251" s="218"/>
      <c r="C251" s="130" t="s">
        <v>254</v>
      </c>
      <c r="D251" s="130"/>
      <c r="E251" s="20"/>
      <c r="F251" s="20"/>
      <c r="G251" s="136"/>
    </row>
    <row r="252" spans="1:7" s="65" customFormat="1" x14ac:dyDescent="0.25">
      <c r="A252" s="217"/>
      <c r="B252" s="219"/>
      <c r="C252" s="130" t="s">
        <v>255</v>
      </c>
      <c r="D252" s="130"/>
      <c r="E252" s="20"/>
      <c r="F252" s="20"/>
      <c r="G252" s="136"/>
    </row>
    <row r="253" spans="1:7" s="14" customFormat="1" x14ac:dyDescent="0.2">
      <c r="A253" s="229" t="s">
        <v>70</v>
      </c>
      <c r="B253" s="230" t="s">
        <v>219</v>
      </c>
      <c r="C253" s="130" t="s">
        <v>190</v>
      </c>
      <c r="D253" s="25"/>
      <c r="E253" s="29"/>
      <c r="F253" s="29"/>
      <c r="G253" s="137"/>
    </row>
    <row r="254" spans="1:7" ht="31.5" x14ac:dyDescent="0.2">
      <c r="A254" s="229" t="s">
        <v>260</v>
      </c>
      <c r="B254" s="230"/>
      <c r="C254" s="130" t="s">
        <v>250</v>
      </c>
      <c r="D254" s="63"/>
      <c r="E254" s="21"/>
      <c r="F254" s="21"/>
      <c r="G254" s="138"/>
    </row>
    <row r="255" spans="1:7" x14ac:dyDescent="0.2">
      <c r="A255" s="229"/>
      <c r="B255" s="230"/>
      <c r="C255" s="130" t="s">
        <v>251</v>
      </c>
      <c r="D255" s="63"/>
      <c r="E255" s="21"/>
      <c r="F255" s="21"/>
      <c r="G255" s="138"/>
    </row>
    <row r="256" spans="1:7" x14ac:dyDescent="0.2">
      <c r="A256" s="229"/>
      <c r="B256" s="230"/>
      <c r="C256" s="130" t="s">
        <v>252</v>
      </c>
      <c r="D256" s="63"/>
      <c r="E256" s="21"/>
      <c r="F256" s="21"/>
      <c r="G256" s="138"/>
    </row>
    <row r="257" spans="1:7" ht="31.5" x14ac:dyDescent="0.2">
      <c r="A257" s="229"/>
      <c r="B257" s="230"/>
      <c r="C257" s="130" t="s">
        <v>253</v>
      </c>
      <c r="D257" s="63"/>
      <c r="E257" s="21"/>
      <c r="F257" s="21"/>
      <c r="G257" s="138"/>
    </row>
    <row r="258" spans="1:7" ht="31.5" x14ac:dyDescent="0.2">
      <c r="A258" s="229"/>
      <c r="B258" s="230"/>
      <c r="C258" s="130" t="s">
        <v>254</v>
      </c>
      <c r="D258" s="63"/>
      <c r="E258" s="21"/>
      <c r="F258" s="21"/>
      <c r="G258" s="138"/>
    </row>
    <row r="259" spans="1:7" x14ac:dyDescent="0.2">
      <c r="A259" s="229"/>
      <c r="B259" s="230"/>
      <c r="C259" s="130" t="s">
        <v>255</v>
      </c>
      <c r="D259" s="63"/>
      <c r="E259" s="21"/>
      <c r="F259" s="21"/>
      <c r="G259" s="138"/>
    </row>
    <row r="260" spans="1:7" x14ac:dyDescent="0.2">
      <c r="A260" s="229" t="s">
        <v>107</v>
      </c>
      <c r="B260" s="230" t="s">
        <v>23</v>
      </c>
      <c r="C260" s="130" t="s">
        <v>190</v>
      </c>
      <c r="D260" s="25"/>
      <c r="E260" s="21"/>
      <c r="F260" s="21"/>
      <c r="G260" s="138"/>
    </row>
    <row r="261" spans="1:7" ht="31.5" x14ac:dyDescent="0.2">
      <c r="A261" s="229"/>
      <c r="B261" s="230"/>
      <c r="C261" s="130" t="s">
        <v>250</v>
      </c>
      <c r="D261" s="25"/>
      <c r="E261" s="20"/>
      <c r="F261" s="20"/>
      <c r="G261" s="138"/>
    </row>
    <row r="262" spans="1:7" x14ac:dyDescent="0.2">
      <c r="A262" s="229"/>
      <c r="B262" s="230"/>
      <c r="C262" s="130" t="s">
        <v>251</v>
      </c>
      <c r="D262" s="25"/>
      <c r="E262" s="20"/>
      <c r="F262" s="20"/>
      <c r="G262" s="138"/>
    </row>
    <row r="263" spans="1:7" x14ac:dyDescent="0.2">
      <c r="A263" s="229"/>
      <c r="B263" s="230"/>
      <c r="C263" s="130" t="s">
        <v>252</v>
      </c>
      <c r="D263" s="25"/>
      <c r="E263" s="20"/>
      <c r="F263" s="20"/>
      <c r="G263" s="138"/>
    </row>
    <row r="264" spans="1:7" ht="31.5" x14ac:dyDescent="0.2">
      <c r="A264" s="229"/>
      <c r="B264" s="230"/>
      <c r="C264" s="130" t="s">
        <v>253</v>
      </c>
      <c r="D264" s="25"/>
      <c r="E264" s="20"/>
      <c r="F264" s="20"/>
      <c r="G264" s="138"/>
    </row>
    <row r="265" spans="1:7" ht="31.5" x14ac:dyDescent="0.2">
      <c r="A265" s="229"/>
      <c r="B265" s="230"/>
      <c r="C265" s="130" t="s">
        <v>254</v>
      </c>
      <c r="D265" s="25"/>
      <c r="E265" s="20"/>
      <c r="F265" s="20"/>
      <c r="G265" s="138"/>
    </row>
    <row r="266" spans="1:7" x14ac:dyDescent="0.2">
      <c r="A266" s="229"/>
      <c r="B266" s="230"/>
      <c r="C266" s="130" t="s">
        <v>255</v>
      </c>
      <c r="D266" s="25"/>
      <c r="E266" s="20"/>
      <c r="F266" s="20"/>
      <c r="G266" s="138"/>
    </row>
    <row r="267" spans="1:7" x14ac:dyDescent="0.2">
      <c r="A267" s="229" t="s">
        <v>108</v>
      </c>
      <c r="B267" s="230" t="s">
        <v>24</v>
      </c>
      <c r="C267" s="130" t="s">
        <v>190</v>
      </c>
      <c r="D267" s="38"/>
      <c r="E267" s="21"/>
      <c r="F267" s="21"/>
      <c r="G267" s="138"/>
    </row>
    <row r="268" spans="1:7" ht="31.5" x14ac:dyDescent="0.2">
      <c r="A268" s="229"/>
      <c r="B268" s="230"/>
      <c r="C268" s="130" t="s">
        <v>250</v>
      </c>
      <c r="D268" s="38"/>
      <c r="E268" s="20"/>
      <c r="F268" s="20"/>
      <c r="G268" s="138"/>
    </row>
    <row r="269" spans="1:7" x14ac:dyDescent="0.2">
      <c r="A269" s="229"/>
      <c r="B269" s="230"/>
      <c r="C269" s="130" t="s">
        <v>251</v>
      </c>
      <c r="D269" s="38"/>
      <c r="E269" s="20"/>
      <c r="F269" s="20"/>
      <c r="G269" s="138"/>
    </row>
    <row r="270" spans="1:7" x14ac:dyDescent="0.2">
      <c r="A270" s="229"/>
      <c r="B270" s="230"/>
      <c r="C270" s="130" t="s">
        <v>252</v>
      </c>
      <c r="D270" s="38"/>
      <c r="E270" s="20"/>
      <c r="F270" s="20"/>
      <c r="G270" s="138"/>
    </row>
    <row r="271" spans="1:7" ht="31.5" x14ac:dyDescent="0.2">
      <c r="A271" s="229"/>
      <c r="B271" s="230"/>
      <c r="C271" s="130" t="s">
        <v>253</v>
      </c>
      <c r="D271" s="38"/>
      <c r="E271" s="20"/>
      <c r="F271" s="20"/>
      <c r="G271" s="138"/>
    </row>
    <row r="272" spans="1:7" ht="31.5" x14ac:dyDescent="0.2">
      <c r="A272" s="229"/>
      <c r="B272" s="230"/>
      <c r="C272" s="130" t="s">
        <v>254</v>
      </c>
      <c r="D272" s="38"/>
      <c r="E272" s="20"/>
      <c r="F272" s="20"/>
      <c r="G272" s="138"/>
    </row>
    <row r="273" spans="1:7" x14ac:dyDescent="0.2">
      <c r="A273" s="229"/>
      <c r="B273" s="230"/>
      <c r="C273" s="130" t="s">
        <v>255</v>
      </c>
      <c r="D273" s="38"/>
      <c r="E273" s="20"/>
      <c r="F273" s="20"/>
      <c r="G273" s="138"/>
    </row>
    <row r="274" spans="1:7" x14ac:dyDescent="0.2">
      <c r="A274" s="229" t="s">
        <v>109</v>
      </c>
      <c r="B274" s="230" t="s">
        <v>25</v>
      </c>
      <c r="C274" s="130" t="s">
        <v>190</v>
      </c>
      <c r="D274" s="63"/>
      <c r="E274" s="21"/>
      <c r="F274" s="21"/>
      <c r="G274" s="138"/>
    </row>
    <row r="275" spans="1:7" ht="31.5" x14ac:dyDescent="0.2">
      <c r="A275" s="229"/>
      <c r="B275" s="230"/>
      <c r="C275" s="130" t="s">
        <v>250</v>
      </c>
      <c r="D275" s="63"/>
      <c r="E275" s="20"/>
      <c r="F275" s="20"/>
      <c r="G275" s="138"/>
    </row>
    <row r="276" spans="1:7" x14ac:dyDescent="0.2">
      <c r="A276" s="229"/>
      <c r="B276" s="230"/>
      <c r="C276" s="130" t="s">
        <v>251</v>
      </c>
      <c r="D276" s="63"/>
      <c r="E276" s="20"/>
      <c r="F276" s="20"/>
      <c r="G276" s="138"/>
    </row>
    <row r="277" spans="1:7" x14ac:dyDescent="0.2">
      <c r="A277" s="229"/>
      <c r="B277" s="230"/>
      <c r="C277" s="130" t="s">
        <v>252</v>
      </c>
      <c r="D277" s="63"/>
      <c r="E277" s="20"/>
      <c r="F277" s="20"/>
      <c r="G277" s="138"/>
    </row>
    <row r="278" spans="1:7" ht="31.5" x14ac:dyDescent="0.2">
      <c r="A278" s="229"/>
      <c r="B278" s="230"/>
      <c r="C278" s="130" t="s">
        <v>253</v>
      </c>
      <c r="D278" s="63"/>
      <c r="E278" s="20"/>
      <c r="F278" s="20"/>
      <c r="G278" s="138"/>
    </row>
    <row r="279" spans="1:7" ht="31.5" x14ac:dyDescent="0.2">
      <c r="A279" s="229"/>
      <c r="B279" s="230"/>
      <c r="C279" s="130" t="s">
        <v>254</v>
      </c>
      <c r="D279" s="63"/>
      <c r="E279" s="20"/>
      <c r="F279" s="20"/>
      <c r="G279" s="138"/>
    </row>
    <row r="280" spans="1:7" x14ac:dyDescent="0.2">
      <c r="A280" s="229"/>
      <c r="B280" s="230"/>
      <c r="C280" s="130" t="s">
        <v>255</v>
      </c>
      <c r="D280" s="63"/>
      <c r="E280" s="20"/>
      <c r="F280" s="20"/>
      <c r="G280" s="138"/>
    </row>
    <row r="281" spans="1:7" x14ac:dyDescent="0.2">
      <c r="A281" s="229" t="s">
        <v>110</v>
      </c>
      <c r="B281" s="230" t="s">
        <v>27</v>
      </c>
      <c r="C281" s="130" t="s">
        <v>190</v>
      </c>
      <c r="D281" s="63"/>
      <c r="E281" s="21"/>
      <c r="F281" s="21"/>
      <c r="G281" s="138"/>
    </row>
    <row r="282" spans="1:7" ht="31.5" x14ac:dyDescent="0.2">
      <c r="A282" s="229"/>
      <c r="B282" s="230"/>
      <c r="C282" s="130" t="s">
        <v>250</v>
      </c>
      <c r="D282" s="63"/>
      <c r="E282" s="21"/>
      <c r="F282" s="21"/>
      <c r="G282" s="138"/>
    </row>
    <row r="283" spans="1:7" x14ac:dyDescent="0.2">
      <c r="A283" s="229"/>
      <c r="B283" s="230"/>
      <c r="C283" s="130" t="s">
        <v>251</v>
      </c>
      <c r="D283" s="63"/>
      <c r="E283" s="21"/>
      <c r="F283" s="21"/>
      <c r="G283" s="138"/>
    </row>
    <row r="284" spans="1:7" x14ac:dyDescent="0.2">
      <c r="A284" s="229"/>
      <c r="B284" s="230"/>
      <c r="C284" s="130" t="s">
        <v>252</v>
      </c>
      <c r="D284" s="63"/>
      <c r="E284" s="21"/>
      <c r="F284" s="21"/>
      <c r="G284" s="138"/>
    </row>
    <row r="285" spans="1:7" ht="31.5" x14ac:dyDescent="0.2">
      <c r="A285" s="229"/>
      <c r="B285" s="230"/>
      <c r="C285" s="130" t="s">
        <v>253</v>
      </c>
      <c r="D285" s="63"/>
      <c r="E285" s="21"/>
      <c r="F285" s="21"/>
      <c r="G285" s="138"/>
    </row>
    <row r="286" spans="1:7" ht="31.5" x14ac:dyDescent="0.2">
      <c r="A286" s="229"/>
      <c r="B286" s="230"/>
      <c r="C286" s="130" t="s">
        <v>254</v>
      </c>
      <c r="D286" s="63"/>
      <c r="E286" s="21"/>
      <c r="F286" s="21"/>
      <c r="G286" s="138"/>
    </row>
    <row r="287" spans="1:7" x14ac:dyDescent="0.2">
      <c r="A287" s="229"/>
      <c r="B287" s="230"/>
      <c r="C287" s="130" t="s">
        <v>255</v>
      </c>
      <c r="D287" s="63"/>
      <c r="E287" s="21"/>
      <c r="F287" s="21"/>
      <c r="G287" s="138"/>
    </row>
    <row r="288" spans="1:7" x14ac:dyDescent="0.2">
      <c r="A288" s="229" t="s">
        <v>111</v>
      </c>
      <c r="B288" s="230" t="s">
        <v>28</v>
      </c>
      <c r="C288" s="130" t="s">
        <v>190</v>
      </c>
      <c r="D288" s="63"/>
      <c r="E288" s="21"/>
      <c r="F288" s="21"/>
      <c r="G288" s="138"/>
    </row>
    <row r="289" spans="1:7" ht="31.5" x14ac:dyDescent="0.2">
      <c r="A289" s="229"/>
      <c r="B289" s="230"/>
      <c r="C289" s="130" t="s">
        <v>250</v>
      </c>
      <c r="D289" s="63"/>
      <c r="E289" s="21"/>
      <c r="F289" s="21"/>
      <c r="G289" s="138"/>
    </row>
    <row r="290" spans="1:7" x14ac:dyDescent="0.2">
      <c r="A290" s="229"/>
      <c r="B290" s="230"/>
      <c r="C290" s="130" t="s">
        <v>251</v>
      </c>
      <c r="D290" s="63"/>
      <c r="E290" s="21"/>
      <c r="F290" s="21"/>
      <c r="G290" s="138"/>
    </row>
    <row r="291" spans="1:7" x14ac:dyDescent="0.2">
      <c r="A291" s="229"/>
      <c r="B291" s="230"/>
      <c r="C291" s="130" t="s">
        <v>252</v>
      </c>
      <c r="D291" s="63"/>
      <c r="E291" s="21"/>
      <c r="F291" s="21"/>
      <c r="G291" s="138"/>
    </row>
    <row r="292" spans="1:7" ht="31.5" x14ac:dyDescent="0.2">
      <c r="A292" s="229"/>
      <c r="B292" s="230"/>
      <c r="C292" s="130" t="s">
        <v>253</v>
      </c>
      <c r="D292" s="63"/>
      <c r="E292" s="21"/>
      <c r="F292" s="21"/>
      <c r="G292" s="138"/>
    </row>
    <row r="293" spans="1:7" ht="31.5" x14ac:dyDescent="0.2">
      <c r="A293" s="229"/>
      <c r="B293" s="230"/>
      <c r="C293" s="130" t="s">
        <v>254</v>
      </c>
      <c r="D293" s="63"/>
      <c r="E293" s="21"/>
      <c r="F293" s="21"/>
      <c r="G293" s="138"/>
    </row>
    <row r="294" spans="1:7" x14ac:dyDescent="0.2">
      <c r="A294" s="229"/>
      <c r="B294" s="230"/>
      <c r="C294" s="130" t="s">
        <v>255</v>
      </c>
      <c r="D294" s="63"/>
      <c r="E294" s="21"/>
      <c r="F294" s="21"/>
      <c r="G294" s="138"/>
    </row>
    <row r="295" spans="1:7" x14ac:dyDescent="0.2">
      <c r="A295" s="229" t="s">
        <v>112</v>
      </c>
      <c r="B295" s="230" t="s">
        <v>220</v>
      </c>
      <c r="C295" s="130" t="s">
        <v>190</v>
      </c>
      <c r="D295" s="63"/>
      <c r="E295" s="21"/>
      <c r="F295" s="21"/>
      <c r="G295" s="138"/>
    </row>
    <row r="296" spans="1:7" ht="31.5" x14ac:dyDescent="0.2">
      <c r="A296" s="229"/>
      <c r="B296" s="230"/>
      <c r="C296" s="130" t="s">
        <v>250</v>
      </c>
      <c r="D296" s="63"/>
      <c r="E296" s="21"/>
      <c r="F296" s="21"/>
      <c r="G296" s="138"/>
    </row>
    <row r="297" spans="1:7" x14ac:dyDescent="0.2">
      <c r="A297" s="229"/>
      <c r="B297" s="230"/>
      <c r="C297" s="130" t="s">
        <v>251</v>
      </c>
      <c r="D297" s="63"/>
      <c r="E297" s="21"/>
      <c r="F297" s="21"/>
      <c r="G297" s="138"/>
    </row>
    <row r="298" spans="1:7" x14ac:dyDescent="0.2">
      <c r="A298" s="229"/>
      <c r="B298" s="230"/>
      <c r="C298" s="130" t="s">
        <v>252</v>
      </c>
      <c r="D298" s="63"/>
      <c r="E298" s="21"/>
      <c r="F298" s="21"/>
      <c r="G298" s="138"/>
    </row>
    <row r="299" spans="1:7" ht="31.5" x14ac:dyDescent="0.2">
      <c r="A299" s="229"/>
      <c r="B299" s="230"/>
      <c r="C299" s="130" t="s">
        <v>253</v>
      </c>
      <c r="D299" s="63"/>
      <c r="E299" s="21"/>
      <c r="F299" s="21"/>
      <c r="G299" s="138"/>
    </row>
    <row r="300" spans="1:7" ht="31.5" x14ac:dyDescent="0.2">
      <c r="A300" s="229"/>
      <c r="B300" s="230"/>
      <c r="C300" s="130" t="s">
        <v>254</v>
      </c>
      <c r="D300" s="63"/>
      <c r="E300" s="21"/>
      <c r="F300" s="21"/>
      <c r="G300" s="138"/>
    </row>
    <row r="301" spans="1:7" x14ac:dyDescent="0.2">
      <c r="A301" s="229"/>
      <c r="B301" s="230"/>
      <c r="C301" s="130" t="s">
        <v>255</v>
      </c>
      <c r="D301" s="63"/>
      <c r="E301" s="21"/>
      <c r="F301" s="21"/>
      <c r="G301" s="138"/>
    </row>
    <row r="302" spans="1:7" x14ac:dyDescent="0.2">
      <c r="A302" s="229" t="s">
        <v>113</v>
      </c>
      <c r="B302" s="230" t="s">
        <v>30</v>
      </c>
      <c r="C302" s="130" t="s">
        <v>190</v>
      </c>
      <c r="D302" s="63"/>
      <c r="E302" s="21"/>
      <c r="F302" s="21"/>
      <c r="G302" s="138"/>
    </row>
    <row r="303" spans="1:7" ht="31.5" x14ac:dyDescent="0.2">
      <c r="A303" s="229"/>
      <c r="B303" s="230"/>
      <c r="C303" s="130" t="s">
        <v>250</v>
      </c>
      <c r="D303" s="63"/>
      <c r="E303" s="21"/>
      <c r="F303" s="21"/>
      <c r="G303" s="138"/>
    </row>
    <row r="304" spans="1:7" x14ac:dyDescent="0.2">
      <c r="A304" s="229"/>
      <c r="B304" s="230"/>
      <c r="C304" s="130" t="s">
        <v>251</v>
      </c>
      <c r="D304" s="63"/>
      <c r="E304" s="21"/>
      <c r="F304" s="21"/>
      <c r="G304" s="138"/>
    </row>
    <row r="305" spans="1:7" x14ac:dyDescent="0.2">
      <c r="A305" s="229"/>
      <c r="B305" s="230"/>
      <c r="C305" s="130" t="s">
        <v>252</v>
      </c>
      <c r="D305" s="63"/>
      <c r="E305" s="21"/>
      <c r="F305" s="21"/>
      <c r="G305" s="138"/>
    </row>
    <row r="306" spans="1:7" ht="31.5" x14ac:dyDescent="0.2">
      <c r="A306" s="229"/>
      <c r="B306" s="230"/>
      <c r="C306" s="130" t="s">
        <v>253</v>
      </c>
      <c r="D306" s="63"/>
      <c r="E306" s="21"/>
      <c r="F306" s="21"/>
      <c r="G306" s="138"/>
    </row>
    <row r="307" spans="1:7" ht="31.5" x14ac:dyDescent="0.2">
      <c r="A307" s="229"/>
      <c r="B307" s="230"/>
      <c r="C307" s="130" t="s">
        <v>254</v>
      </c>
      <c r="D307" s="63"/>
      <c r="E307" s="21"/>
      <c r="F307" s="21"/>
      <c r="G307" s="138"/>
    </row>
    <row r="308" spans="1:7" x14ac:dyDescent="0.2">
      <c r="A308" s="229"/>
      <c r="B308" s="230"/>
      <c r="C308" s="130" t="s">
        <v>255</v>
      </c>
      <c r="D308" s="63"/>
      <c r="E308" s="21"/>
      <c r="F308" s="21"/>
      <c r="G308" s="138"/>
    </row>
    <row r="309" spans="1:7" ht="28.5" customHeight="1" x14ac:dyDescent="0.2">
      <c r="A309" s="229" t="s">
        <v>114</v>
      </c>
      <c r="B309" s="230" t="s">
        <v>31</v>
      </c>
      <c r="C309" s="130" t="s">
        <v>190</v>
      </c>
      <c r="D309" s="63"/>
      <c r="E309" s="21"/>
      <c r="F309" s="21"/>
      <c r="G309" s="138"/>
    </row>
    <row r="310" spans="1:7" ht="57" customHeight="1" x14ac:dyDescent="0.2">
      <c r="A310" s="229"/>
      <c r="B310" s="230"/>
      <c r="C310" s="130" t="s">
        <v>250</v>
      </c>
      <c r="D310" s="63"/>
      <c r="E310" s="21"/>
      <c r="F310" s="21"/>
      <c r="G310" s="138"/>
    </row>
    <row r="311" spans="1:7" ht="32.25" customHeight="1" x14ac:dyDescent="0.2">
      <c r="A311" s="229"/>
      <c r="B311" s="230"/>
      <c r="C311" s="130" t="s">
        <v>251</v>
      </c>
      <c r="D311" s="63"/>
      <c r="E311" s="21"/>
      <c r="F311" s="21"/>
      <c r="G311" s="138"/>
    </row>
    <row r="312" spans="1:7" ht="36" customHeight="1" x14ac:dyDescent="0.2">
      <c r="A312" s="229"/>
      <c r="B312" s="230"/>
      <c r="C312" s="130" t="s">
        <v>252</v>
      </c>
      <c r="D312" s="63"/>
      <c r="E312" s="21"/>
      <c r="F312" s="21"/>
      <c r="G312" s="138"/>
    </row>
    <row r="313" spans="1:7" ht="57" customHeight="1" x14ac:dyDescent="0.2">
      <c r="A313" s="229"/>
      <c r="B313" s="230"/>
      <c r="C313" s="130" t="s">
        <v>253</v>
      </c>
      <c r="D313" s="63"/>
      <c r="E313" s="21"/>
      <c r="F313" s="21"/>
      <c r="G313" s="138"/>
    </row>
    <row r="314" spans="1:7" ht="39.75" customHeight="1" x14ac:dyDescent="0.2">
      <c r="A314" s="229"/>
      <c r="B314" s="230"/>
      <c r="C314" s="130" t="s">
        <v>254</v>
      </c>
      <c r="D314" s="63"/>
      <c r="E314" s="21"/>
      <c r="F314" s="21"/>
      <c r="G314" s="138"/>
    </row>
    <row r="315" spans="1:7" ht="93" customHeight="1" x14ac:dyDescent="0.2">
      <c r="A315" s="229"/>
      <c r="B315" s="230"/>
      <c r="C315" s="130" t="s">
        <v>255</v>
      </c>
      <c r="D315" s="63"/>
      <c r="E315" s="21"/>
      <c r="F315" s="21"/>
      <c r="G315" s="138"/>
    </row>
    <row r="316" spans="1:7" ht="15.75" customHeight="1" x14ac:dyDescent="0.2">
      <c r="A316" s="229" t="s">
        <v>115</v>
      </c>
      <c r="B316" s="230" t="s">
        <v>32</v>
      </c>
      <c r="C316" s="130" t="s">
        <v>190</v>
      </c>
      <c r="D316" s="63"/>
      <c r="E316" s="21"/>
      <c r="F316" s="21"/>
      <c r="G316" s="138"/>
    </row>
    <row r="317" spans="1:7" ht="31.5" x14ac:dyDescent="0.2">
      <c r="A317" s="229"/>
      <c r="B317" s="230"/>
      <c r="C317" s="130" t="s">
        <v>250</v>
      </c>
      <c r="D317" s="63"/>
      <c r="E317" s="21"/>
      <c r="F317" s="21"/>
      <c r="G317" s="138"/>
    </row>
    <row r="318" spans="1:7" x14ac:dyDescent="0.2">
      <c r="A318" s="229"/>
      <c r="B318" s="230"/>
      <c r="C318" s="130" t="s">
        <v>251</v>
      </c>
      <c r="D318" s="63"/>
      <c r="E318" s="21"/>
      <c r="F318" s="21"/>
      <c r="G318" s="138"/>
    </row>
    <row r="319" spans="1:7" x14ac:dyDescent="0.2">
      <c r="A319" s="229"/>
      <c r="B319" s="230"/>
      <c r="C319" s="130" t="s">
        <v>252</v>
      </c>
      <c r="D319" s="63"/>
      <c r="E319" s="21"/>
      <c r="F319" s="21"/>
      <c r="G319" s="138"/>
    </row>
    <row r="320" spans="1:7" ht="31.5" x14ac:dyDescent="0.2">
      <c r="A320" s="229"/>
      <c r="B320" s="230"/>
      <c r="C320" s="130" t="s">
        <v>253</v>
      </c>
      <c r="D320" s="63"/>
      <c r="E320" s="21"/>
      <c r="F320" s="21"/>
      <c r="G320" s="138"/>
    </row>
    <row r="321" spans="1:7" ht="31.5" x14ac:dyDescent="0.2">
      <c r="A321" s="229"/>
      <c r="B321" s="230"/>
      <c r="C321" s="130" t="s">
        <v>254</v>
      </c>
      <c r="D321" s="63"/>
      <c r="E321" s="21"/>
      <c r="F321" s="21"/>
      <c r="G321" s="138"/>
    </row>
    <row r="322" spans="1:7" x14ac:dyDescent="0.2">
      <c r="A322" s="229"/>
      <c r="B322" s="230"/>
      <c r="C322" s="130" t="s">
        <v>255</v>
      </c>
      <c r="D322" s="63"/>
      <c r="E322" s="21"/>
      <c r="F322" s="21"/>
      <c r="G322" s="138"/>
    </row>
    <row r="323" spans="1:7" x14ac:dyDescent="0.2">
      <c r="A323" s="229" t="s">
        <v>116</v>
      </c>
      <c r="B323" s="230" t="s">
        <v>33</v>
      </c>
      <c r="C323" s="130" t="s">
        <v>190</v>
      </c>
      <c r="D323" s="63"/>
      <c r="E323" s="21"/>
      <c r="F323" s="21"/>
      <c r="G323" s="138"/>
    </row>
    <row r="324" spans="1:7" ht="31.5" x14ac:dyDescent="0.2">
      <c r="A324" s="229"/>
      <c r="B324" s="230"/>
      <c r="C324" s="130" t="s">
        <v>250</v>
      </c>
      <c r="D324" s="63"/>
      <c r="E324" s="21"/>
      <c r="F324" s="21"/>
      <c r="G324" s="138"/>
    </row>
    <row r="325" spans="1:7" x14ac:dyDescent="0.2">
      <c r="A325" s="229"/>
      <c r="B325" s="230"/>
      <c r="C325" s="130" t="s">
        <v>251</v>
      </c>
      <c r="D325" s="63"/>
      <c r="E325" s="21"/>
      <c r="F325" s="21"/>
      <c r="G325" s="138"/>
    </row>
    <row r="326" spans="1:7" x14ac:dyDescent="0.2">
      <c r="A326" s="229"/>
      <c r="B326" s="230"/>
      <c r="C326" s="130" t="s">
        <v>252</v>
      </c>
      <c r="D326" s="63"/>
      <c r="E326" s="21"/>
      <c r="F326" s="21"/>
      <c r="G326" s="138"/>
    </row>
    <row r="327" spans="1:7" ht="31.5" x14ac:dyDescent="0.2">
      <c r="A327" s="229"/>
      <c r="B327" s="230"/>
      <c r="C327" s="130" t="s">
        <v>253</v>
      </c>
      <c r="D327" s="63"/>
      <c r="E327" s="21"/>
      <c r="F327" s="21"/>
      <c r="G327" s="138"/>
    </row>
    <row r="328" spans="1:7" ht="31.5" x14ac:dyDescent="0.2">
      <c r="A328" s="229"/>
      <c r="B328" s="230"/>
      <c r="C328" s="130" t="s">
        <v>254</v>
      </c>
      <c r="D328" s="63"/>
      <c r="E328" s="21"/>
      <c r="F328" s="21"/>
      <c r="G328" s="138"/>
    </row>
    <row r="329" spans="1:7" x14ac:dyDescent="0.2">
      <c r="A329" s="229"/>
      <c r="B329" s="230"/>
      <c r="C329" s="130" t="s">
        <v>255</v>
      </c>
      <c r="D329" s="63"/>
      <c r="E329" s="21"/>
      <c r="F329" s="21"/>
      <c r="G329" s="138"/>
    </row>
    <row r="330" spans="1:7" x14ac:dyDescent="0.2">
      <c r="A330" s="229" t="s">
        <v>117</v>
      </c>
      <c r="B330" s="230" t="s">
        <v>34</v>
      </c>
      <c r="C330" s="130" t="s">
        <v>190</v>
      </c>
      <c r="D330" s="63"/>
      <c r="E330" s="21"/>
      <c r="F330" s="21"/>
      <c r="G330" s="138"/>
    </row>
    <row r="331" spans="1:7" ht="31.5" x14ac:dyDescent="0.2">
      <c r="A331" s="229"/>
      <c r="B331" s="230"/>
      <c r="C331" s="130" t="s">
        <v>250</v>
      </c>
      <c r="D331" s="63"/>
      <c r="E331" s="21"/>
      <c r="F331" s="21"/>
      <c r="G331" s="138"/>
    </row>
    <row r="332" spans="1:7" x14ac:dyDescent="0.2">
      <c r="A332" s="229"/>
      <c r="B332" s="230"/>
      <c r="C332" s="130" t="s">
        <v>251</v>
      </c>
      <c r="D332" s="63"/>
      <c r="E332" s="21"/>
      <c r="F332" s="21"/>
      <c r="G332" s="138"/>
    </row>
    <row r="333" spans="1:7" x14ac:dyDescent="0.2">
      <c r="A333" s="229"/>
      <c r="B333" s="230"/>
      <c r="C333" s="130" t="s">
        <v>252</v>
      </c>
      <c r="D333" s="63"/>
      <c r="E333" s="21"/>
      <c r="F333" s="21"/>
      <c r="G333" s="138"/>
    </row>
    <row r="334" spans="1:7" ht="31.5" x14ac:dyDescent="0.2">
      <c r="A334" s="229"/>
      <c r="B334" s="230"/>
      <c r="C334" s="130" t="s">
        <v>253</v>
      </c>
      <c r="D334" s="63"/>
      <c r="E334" s="21"/>
      <c r="F334" s="21"/>
      <c r="G334" s="138"/>
    </row>
    <row r="335" spans="1:7" ht="31.5" x14ac:dyDescent="0.2">
      <c r="A335" s="229"/>
      <c r="B335" s="230"/>
      <c r="C335" s="130" t="s">
        <v>254</v>
      </c>
      <c r="D335" s="63"/>
      <c r="E335" s="21"/>
      <c r="F335" s="21"/>
      <c r="G335" s="138"/>
    </row>
    <row r="336" spans="1:7" x14ac:dyDescent="0.2">
      <c r="A336" s="229"/>
      <c r="B336" s="230"/>
      <c r="C336" s="130" t="s">
        <v>255</v>
      </c>
      <c r="D336" s="63"/>
      <c r="E336" s="21"/>
      <c r="F336" s="21"/>
      <c r="G336" s="138"/>
    </row>
    <row r="337" spans="1:7" x14ac:dyDescent="0.2">
      <c r="A337" s="215" t="s">
        <v>134</v>
      </c>
      <c r="B337" s="211" t="s">
        <v>135</v>
      </c>
      <c r="C337" s="130" t="s">
        <v>190</v>
      </c>
      <c r="D337" s="63" t="s">
        <v>211</v>
      </c>
      <c r="E337" s="21">
        <f t="shared" ref="E337" si="44">E339</f>
        <v>0</v>
      </c>
      <c r="F337" s="21"/>
      <c r="G337" s="138"/>
    </row>
    <row r="338" spans="1:7" ht="31.5" x14ac:dyDescent="0.2">
      <c r="A338" s="216"/>
      <c r="B338" s="218"/>
      <c r="C338" s="130" t="s">
        <v>250</v>
      </c>
      <c r="D338" s="38"/>
      <c r="E338" s="21"/>
      <c r="F338" s="21"/>
      <c r="G338" s="138"/>
    </row>
    <row r="339" spans="1:7" x14ac:dyDescent="0.2">
      <c r="A339" s="216"/>
      <c r="B339" s="218"/>
      <c r="C339" s="130" t="s">
        <v>251</v>
      </c>
      <c r="D339" s="63" t="s">
        <v>211</v>
      </c>
      <c r="E339" s="67">
        <v>0</v>
      </c>
      <c r="F339" s="67"/>
      <c r="G339" s="138"/>
    </row>
    <row r="340" spans="1:7" x14ac:dyDescent="0.2">
      <c r="A340" s="216"/>
      <c r="B340" s="218"/>
      <c r="C340" s="130" t="s">
        <v>252</v>
      </c>
      <c r="D340" s="38"/>
      <c r="E340" s="21"/>
      <c r="F340" s="21"/>
      <c r="G340" s="138"/>
    </row>
    <row r="341" spans="1:7" ht="31.5" x14ac:dyDescent="0.2">
      <c r="A341" s="216"/>
      <c r="B341" s="218"/>
      <c r="C341" s="130" t="s">
        <v>253</v>
      </c>
      <c r="D341" s="38"/>
      <c r="E341" s="21"/>
      <c r="F341" s="21"/>
      <c r="G341" s="138"/>
    </row>
    <row r="342" spans="1:7" ht="31.5" x14ac:dyDescent="0.2">
      <c r="A342" s="216"/>
      <c r="B342" s="218"/>
      <c r="C342" s="130" t="s">
        <v>254</v>
      </c>
      <c r="D342" s="38"/>
      <c r="E342" s="21"/>
      <c r="F342" s="21"/>
      <c r="G342" s="138"/>
    </row>
    <row r="343" spans="1:7" x14ac:dyDescent="0.2">
      <c r="A343" s="217"/>
      <c r="B343" s="219"/>
      <c r="C343" s="130" t="s">
        <v>255</v>
      </c>
      <c r="D343" s="38"/>
      <c r="E343" s="21"/>
      <c r="F343" s="21"/>
      <c r="G343" s="138"/>
    </row>
    <row r="344" spans="1:7" x14ac:dyDescent="0.2">
      <c r="A344" s="229" t="s">
        <v>118</v>
      </c>
      <c r="B344" s="230" t="s">
        <v>36</v>
      </c>
      <c r="C344" s="130" t="s">
        <v>190</v>
      </c>
      <c r="D344" s="63" t="s">
        <v>211</v>
      </c>
      <c r="E344" s="21">
        <f>E345+E346</f>
        <v>3870.46</v>
      </c>
      <c r="F344" s="21">
        <f t="shared" ref="F344" si="45">F345+F346</f>
        <v>1809.914</v>
      </c>
      <c r="G344" s="139">
        <f t="shared" ref="G344:G346" si="46">F344*100/E344</f>
        <v>46.762245314510416</v>
      </c>
    </row>
    <row r="345" spans="1:7" ht="31.5" x14ac:dyDescent="0.2">
      <c r="A345" s="229"/>
      <c r="B345" s="230"/>
      <c r="C345" s="130" t="s">
        <v>250</v>
      </c>
      <c r="D345" s="63" t="s">
        <v>211</v>
      </c>
      <c r="E345" s="21">
        <f t="shared" ref="E345:F345" si="47">E352+E359+E366</f>
        <v>904.32</v>
      </c>
      <c r="F345" s="21">
        <f t="shared" si="47"/>
        <v>903.67</v>
      </c>
      <c r="G345" s="139">
        <f t="shared" si="46"/>
        <v>99.92812278839348</v>
      </c>
    </row>
    <row r="346" spans="1:7" x14ac:dyDescent="0.2">
      <c r="A346" s="229"/>
      <c r="B346" s="230"/>
      <c r="C346" s="130" t="s">
        <v>251</v>
      </c>
      <c r="D346" s="63" t="s">
        <v>211</v>
      </c>
      <c r="E346" s="21">
        <f>E353+E360+E367</f>
        <v>2966.14</v>
      </c>
      <c r="F346" s="21">
        <f>F353+F360+F367</f>
        <v>906.24400000000003</v>
      </c>
      <c r="G346" s="139">
        <f t="shared" si="46"/>
        <v>30.55297457301409</v>
      </c>
    </row>
    <row r="347" spans="1:7" x14ac:dyDescent="0.2">
      <c r="A347" s="229"/>
      <c r="B347" s="230"/>
      <c r="C347" s="130" t="s">
        <v>252</v>
      </c>
      <c r="D347" s="63"/>
      <c r="E347" s="21"/>
      <c r="F347" s="21"/>
      <c r="G347" s="138"/>
    </row>
    <row r="348" spans="1:7" ht="31.5" x14ac:dyDescent="0.2">
      <c r="A348" s="229"/>
      <c r="B348" s="230"/>
      <c r="C348" s="130" t="s">
        <v>253</v>
      </c>
      <c r="D348" s="63"/>
      <c r="E348" s="21"/>
      <c r="F348" s="21"/>
      <c r="G348" s="138"/>
    </row>
    <row r="349" spans="1:7" ht="31.5" x14ac:dyDescent="0.2">
      <c r="A349" s="229"/>
      <c r="B349" s="230"/>
      <c r="C349" s="130" t="s">
        <v>254</v>
      </c>
      <c r="D349" s="63"/>
      <c r="E349" s="21"/>
      <c r="F349" s="21"/>
      <c r="G349" s="138"/>
    </row>
    <row r="350" spans="1:7" x14ac:dyDescent="0.2">
      <c r="A350" s="229"/>
      <c r="B350" s="230"/>
      <c r="C350" s="130" t="s">
        <v>255</v>
      </c>
      <c r="D350" s="63"/>
      <c r="E350" s="21"/>
      <c r="F350" s="21"/>
      <c r="G350" s="138"/>
    </row>
    <row r="351" spans="1:7" x14ac:dyDescent="0.2">
      <c r="A351" s="229" t="s">
        <v>119</v>
      </c>
      <c r="B351" s="230" t="s">
        <v>222</v>
      </c>
      <c r="C351" s="130" t="s">
        <v>190</v>
      </c>
      <c r="D351" s="63" t="s">
        <v>211</v>
      </c>
      <c r="E351" s="21">
        <v>2918.54</v>
      </c>
      <c r="F351" s="21">
        <f>F353</f>
        <v>858.64400000000001</v>
      </c>
      <c r="G351" s="139">
        <f t="shared" ref="G351" si="48">F351*100/E351</f>
        <v>29.420326601656992</v>
      </c>
    </row>
    <row r="352" spans="1:7" ht="31.5" x14ac:dyDescent="0.2">
      <c r="A352" s="229"/>
      <c r="B352" s="230"/>
      <c r="C352" s="130" t="s">
        <v>250</v>
      </c>
      <c r="D352" s="63" t="s">
        <v>211</v>
      </c>
      <c r="E352" s="21">
        <v>0</v>
      </c>
      <c r="F352" s="21"/>
      <c r="G352" s="138"/>
    </row>
    <row r="353" spans="1:7" x14ac:dyDescent="0.2">
      <c r="A353" s="229"/>
      <c r="B353" s="230"/>
      <c r="C353" s="130" t="s">
        <v>251</v>
      </c>
      <c r="D353" s="63" t="s">
        <v>211</v>
      </c>
      <c r="E353" s="21">
        <f>E351</f>
        <v>2918.54</v>
      </c>
      <c r="F353" s="21">
        <v>858.64400000000001</v>
      </c>
      <c r="G353" s="139">
        <f t="shared" ref="G353" si="49">F353*100/E353</f>
        <v>29.420326601656992</v>
      </c>
    </row>
    <row r="354" spans="1:7" x14ac:dyDescent="0.2">
      <c r="A354" s="229"/>
      <c r="B354" s="230"/>
      <c r="C354" s="130" t="s">
        <v>252</v>
      </c>
      <c r="D354" s="63"/>
      <c r="E354" s="21"/>
      <c r="F354" s="21"/>
      <c r="G354" s="138"/>
    </row>
    <row r="355" spans="1:7" ht="31.5" x14ac:dyDescent="0.2">
      <c r="A355" s="229"/>
      <c r="B355" s="230"/>
      <c r="C355" s="130" t="s">
        <v>253</v>
      </c>
      <c r="D355" s="63"/>
      <c r="E355" s="21"/>
      <c r="F355" s="21"/>
      <c r="G355" s="138"/>
    </row>
    <row r="356" spans="1:7" ht="31.5" x14ac:dyDescent="0.2">
      <c r="A356" s="229"/>
      <c r="B356" s="230"/>
      <c r="C356" s="130" t="s">
        <v>254</v>
      </c>
      <c r="D356" s="63"/>
      <c r="E356" s="21"/>
      <c r="F356" s="21"/>
      <c r="G356" s="138"/>
    </row>
    <row r="357" spans="1:7" x14ac:dyDescent="0.2">
      <c r="A357" s="229"/>
      <c r="B357" s="230"/>
      <c r="C357" s="130" t="s">
        <v>255</v>
      </c>
      <c r="D357" s="63"/>
      <c r="E357" s="21"/>
      <c r="F357" s="21"/>
      <c r="G357" s="138"/>
    </row>
    <row r="358" spans="1:7" x14ac:dyDescent="0.2">
      <c r="A358" s="229" t="s">
        <v>120</v>
      </c>
      <c r="B358" s="230" t="s">
        <v>58</v>
      </c>
      <c r="C358" s="130" t="s">
        <v>190</v>
      </c>
      <c r="D358" s="63" t="s">
        <v>211</v>
      </c>
      <c r="E358" s="21">
        <f>E359+E360</f>
        <v>951.92000000000007</v>
      </c>
      <c r="F358" s="21">
        <f>F359+F360</f>
        <v>951.27</v>
      </c>
      <c r="G358" s="139">
        <f t="shared" ref="G358:G360" si="50">F358*100/E358</f>
        <v>99.931716951004276</v>
      </c>
    </row>
    <row r="359" spans="1:7" ht="31.5" x14ac:dyDescent="0.2">
      <c r="A359" s="229"/>
      <c r="B359" s="230"/>
      <c r="C359" s="130" t="s">
        <v>250</v>
      </c>
      <c r="D359" s="63" t="s">
        <v>211</v>
      </c>
      <c r="E359" s="21">
        <v>904.32</v>
      </c>
      <c r="F359" s="21">
        <v>903.67</v>
      </c>
      <c r="G359" s="139">
        <f t="shared" si="50"/>
        <v>99.92812278839348</v>
      </c>
    </row>
    <row r="360" spans="1:7" x14ac:dyDescent="0.2">
      <c r="A360" s="229"/>
      <c r="B360" s="230"/>
      <c r="C360" s="130" t="s">
        <v>251</v>
      </c>
      <c r="D360" s="63" t="s">
        <v>211</v>
      </c>
      <c r="E360" s="21">
        <v>47.6</v>
      </c>
      <c r="F360" s="21">
        <v>47.6</v>
      </c>
      <c r="G360" s="139">
        <f t="shared" si="50"/>
        <v>100</v>
      </c>
    </row>
    <row r="361" spans="1:7" x14ac:dyDescent="0.2">
      <c r="A361" s="229"/>
      <c r="B361" s="230"/>
      <c r="C361" s="130" t="s">
        <v>252</v>
      </c>
      <c r="D361" s="63"/>
      <c r="E361" s="21"/>
      <c r="F361" s="21"/>
      <c r="G361" s="138"/>
    </row>
    <row r="362" spans="1:7" ht="31.5" x14ac:dyDescent="0.2">
      <c r="A362" s="229"/>
      <c r="B362" s="230"/>
      <c r="C362" s="130" t="s">
        <v>253</v>
      </c>
      <c r="D362" s="63"/>
      <c r="E362" s="21"/>
      <c r="F362" s="21"/>
      <c r="G362" s="138"/>
    </row>
    <row r="363" spans="1:7" ht="31.5" x14ac:dyDescent="0.2">
      <c r="A363" s="229"/>
      <c r="B363" s="230"/>
      <c r="C363" s="130" t="s">
        <v>254</v>
      </c>
      <c r="D363" s="63"/>
      <c r="E363" s="21"/>
      <c r="F363" s="21"/>
      <c r="G363" s="138"/>
    </row>
    <row r="364" spans="1:7" x14ac:dyDescent="0.2">
      <c r="A364" s="229"/>
      <c r="B364" s="230"/>
      <c r="C364" s="130" t="s">
        <v>255</v>
      </c>
      <c r="D364" s="63"/>
      <c r="E364" s="21"/>
      <c r="F364" s="21"/>
      <c r="G364" s="138"/>
    </row>
    <row r="365" spans="1:7" ht="15.75" hidden="1" customHeight="1" x14ac:dyDescent="0.2">
      <c r="A365" s="229" t="s">
        <v>121</v>
      </c>
      <c r="B365" s="230" t="s">
        <v>223</v>
      </c>
      <c r="C365" s="130" t="s">
        <v>190</v>
      </c>
      <c r="D365" s="63" t="s">
        <v>211</v>
      </c>
      <c r="E365" s="21">
        <f t="shared" ref="E365" si="51">E366+E367</f>
        <v>0</v>
      </c>
      <c r="F365" s="21"/>
      <c r="G365" s="138"/>
    </row>
    <row r="366" spans="1:7" ht="31.5" hidden="1" customHeight="1" x14ac:dyDescent="0.2">
      <c r="A366" s="229"/>
      <c r="B366" s="230"/>
      <c r="C366" s="130" t="s">
        <v>250</v>
      </c>
      <c r="D366" s="63" t="s">
        <v>211</v>
      </c>
      <c r="E366" s="21">
        <f t="shared" ref="E366:E367" si="52">E373+E380+E387</f>
        <v>0</v>
      </c>
      <c r="F366" s="21"/>
      <c r="G366" s="138"/>
    </row>
    <row r="367" spans="1:7" ht="15.75" hidden="1" customHeight="1" x14ac:dyDescent="0.2">
      <c r="A367" s="229"/>
      <c r="B367" s="230"/>
      <c r="C367" s="130" t="s">
        <v>251</v>
      </c>
      <c r="D367" s="63" t="s">
        <v>211</v>
      </c>
      <c r="E367" s="21">
        <f t="shared" si="52"/>
        <v>0</v>
      </c>
      <c r="F367" s="21"/>
      <c r="G367" s="138"/>
    </row>
    <row r="368" spans="1:7" ht="15.75" hidden="1" customHeight="1" x14ac:dyDescent="0.2">
      <c r="A368" s="229"/>
      <c r="B368" s="230"/>
      <c r="C368" s="130" t="s">
        <v>252</v>
      </c>
      <c r="D368" s="63"/>
      <c r="E368" s="21"/>
      <c r="F368" s="21"/>
      <c r="G368" s="138"/>
    </row>
    <row r="369" spans="1:7" ht="31.5" hidden="1" customHeight="1" x14ac:dyDescent="0.2">
      <c r="A369" s="229"/>
      <c r="B369" s="230"/>
      <c r="C369" s="130" t="s">
        <v>253</v>
      </c>
      <c r="D369" s="63"/>
      <c r="E369" s="21"/>
      <c r="F369" s="21"/>
      <c r="G369" s="138"/>
    </row>
    <row r="370" spans="1:7" ht="31.5" hidden="1" customHeight="1" x14ac:dyDescent="0.2">
      <c r="A370" s="229"/>
      <c r="B370" s="230"/>
      <c r="C370" s="130" t="s">
        <v>254</v>
      </c>
      <c r="D370" s="63"/>
      <c r="E370" s="21"/>
      <c r="F370" s="21"/>
      <c r="G370" s="138"/>
    </row>
    <row r="371" spans="1:7" ht="15.75" hidden="1" customHeight="1" x14ac:dyDescent="0.2">
      <c r="A371" s="229"/>
      <c r="B371" s="230"/>
      <c r="C371" s="130" t="s">
        <v>255</v>
      </c>
      <c r="D371" s="63"/>
      <c r="E371" s="21"/>
      <c r="F371" s="21"/>
      <c r="G371" s="138"/>
    </row>
    <row r="372" spans="1:7" ht="15.75" hidden="1" customHeight="1" x14ac:dyDescent="0.2">
      <c r="A372" s="229" t="s">
        <v>122</v>
      </c>
      <c r="B372" s="230" t="s">
        <v>59</v>
      </c>
      <c r="C372" s="130" t="s">
        <v>190</v>
      </c>
      <c r="D372" s="63" t="s">
        <v>211</v>
      </c>
      <c r="E372" s="21">
        <v>0</v>
      </c>
      <c r="F372" s="21"/>
      <c r="G372" s="138"/>
    </row>
    <row r="373" spans="1:7" ht="31.5" hidden="1" customHeight="1" x14ac:dyDescent="0.2">
      <c r="A373" s="229"/>
      <c r="B373" s="230"/>
      <c r="C373" s="130" t="s">
        <v>250</v>
      </c>
      <c r="D373" s="63" t="s">
        <v>211</v>
      </c>
      <c r="E373" s="21">
        <v>0</v>
      </c>
      <c r="F373" s="21"/>
      <c r="G373" s="138"/>
    </row>
    <row r="374" spans="1:7" ht="15.75" hidden="1" customHeight="1" x14ac:dyDescent="0.2">
      <c r="A374" s="229"/>
      <c r="B374" s="230"/>
      <c r="C374" s="130" t="s">
        <v>251</v>
      </c>
      <c r="D374" s="63" t="s">
        <v>211</v>
      </c>
      <c r="E374" s="21">
        <v>0</v>
      </c>
      <c r="F374" s="21"/>
      <c r="G374" s="138"/>
    </row>
    <row r="375" spans="1:7" ht="15.75" hidden="1" customHeight="1" x14ac:dyDescent="0.2">
      <c r="A375" s="229"/>
      <c r="B375" s="230"/>
      <c r="C375" s="130" t="s">
        <v>252</v>
      </c>
      <c r="D375" s="63"/>
      <c r="E375" s="21"/>
      <c r="F375" s="21"/>
      <c r="G375" s="138"/>
    </row>
    <row r="376" spans="1:7" ht="31.5" hidden="1" customHeight="1" x14ac:dyDescent="0.2">
      <c r="A376" s="229"/>
      <c r="B376" s="230"/>
      <c r="C376" s="130" t="s">
        <v>253</v>
      </c>
      <c r="D376" s="63"/>
      <c r="E376" s="21"/>
      <c r="F376" s="21"/>
      <c r="G376" s="138"/>
    </row>
    <row r="377" spans="1:7" ht="31.5" hidden="1" customHeight="1" x14ac:dyDescent="0.2">
      <c r="A377" s="229"/>
      <c r="B377" s="230"/>
      <c r="C377" s="130" t="s">
        <v>254</v>
      </c>
      <c r="D377" s="63"/>
      <c r="E377" s="21"/>
      <c r="F377" s="21"/>
      <c r="G377" s="138"/>
    </row>
    <row r="378" spans="1:7" ht="15.75" hidden="1" customHeight="1" x14ac:dyDescent="0.2">
      <c r="A378" s="229"/>
      <c r="B378" s="230"/>
      <c r="C378" s="130" t="s">
        <v>255</v>
      </c>
      <c r="D378" s="63"/>
      <c r="E378" s="21"/>
      <c r="F378" s="21"/>
      <c r="G378" s="138"/>
    </row>
    <row r="379" spans="1:7" ht="15.75" hidden="1" customHeight="1" x14ac:dyDescent="0.2">
      <c r="A379" s="229" t="s">
        <v>123</v>
      </c>
      <c r="B379" s="230" t="s">
        <v>60</v>
      </c>
      <c r="C379" s="130" t="s">
        <v>190</v>
      </c>
      <c r="D379" s="63" t="s">
        <v>211</v>
      </c>
      <c r="E379" s="21">
        <v>0</v>
      </c>
      <c r="F379" s="21"/>
      <c r="G379" s="138"/>
    </row>
    <row r="380" spans="1:7" ht="31.5" hidden="1" customHeight="1" x14ac:dyDescent="0.2">
      <c r="A380" s="229"/>
      <c r="B380" s="230"/>
      <c r="C380" s="130" t="s">
        <v>250</v>
      </c>
      <c r="D380" s="63" t="s">
        <v>211</v>
      </c>
      <c r="E380" s="21">
        <v>0</v>
      </c>
      <c r="F380" s="21"/>
      <c r="G380" s="138"/>
    </row>
    <row r="381" spans="1:7" ht="15.75" hidden="1" customHeight="1" x14ac:dyDescent="0.2">
      <c r="A381" s="229"/>
      <c r="B381" s="230"/>
      <c r="C381" s="130" t="s">
        <v>251</v>
      </c>
      <c r="D381" s="63" t="s">
        <v>211</v>
      </c>
      <c r="E381" s="21">
        <v>0</v>
      </c>
      <c r="F381" s="21"/>
      <c r="G381" s="138"/>
    </row>
    <row r="382" spans="1:7" ht="15.75" hidden="1" customHeight="1" x14ac:dyDescent="0.2">
      <c r="A382" s="229"/>
      <c r="B382" s="230"/>
      <c r="C382" s="130" t="s">
        <v>252</v>
      </c>
      <c r="D382" s="63"/>
      <c r="E382" s="21"/>
      <c r="F382" s="21"/>
      <c r="G382" s="138"/>
    </row>
    <row r="383" spans="1:7" ht="31.5" hidden="1" customHeight="1" x14ac:dyDescent="0.2">
      <c r="A383" s="229"/>
      <c r="B383" s="230"/>
      <c r="C383" s="130" t="s">
        <v>253</v>
      </c>
      <c r="D383" s="63"/>
      <c r="E383" s="21"/>
      <c r="F383" s="21"/>
      <c r="G383" s="138"/>
    </row>
    <row r="384" spans="1:7" ht="31.5" hidden="1" customHeight="1" x14ac:dyDescent="0.2">
      <c r="A384" s="229"/>
      <c r="B384" s="230"/>
      <c r="C384" s="130" t="s">
        <v>254</v>
      </c>
      <c r="D384" s="63"/>
      <c r="E384" s="21"/>
      <c r="F384" s="21"/>
      <c r="G384" s="138"/>
    </row>
    <row r="385" spans="1:7" ht="15.75" hidden="1" customHeight="1" x14ac:dyDescent="0.2">
      <c r="A385" s="229"/>
      <c r="B385" s="230"/>
      <c r="C385" s="130" t="s">
        <v>255</v>
      </c>
      <c r="D385" s="63"/>
      <c r="E385" s="21"/>
      <c r="F385" s="21"/>
      <c r="G385" s="138"/>
    </row>
    <row r="386" spans="1:7" ht="15.75" hidden="1" customHeight="1" x14ac:dyDescent="0.2">
      <c r="A386" s="229" t="s">
        <v>124</v>
      </c>
      <c r="B386" s="230" t="s">
        <v>61</v>
      </c>
      <c r="C386" s="130" t="s">
        <v>190</v>
      </c>
      <c r="D386" s="63" t="s">
        <v>211</v>
      </c>
      <c r="E386" s="21">
        <v>0</v>
      </c>
      <c r="F386" s="21"/>
      <c r="G386" s="138"/>
    </row>
    <row r="387" spans="1:7" ht="31.5" hidden="1" customHeight="1" x14ac:dyDescent="0.2">
      <c r="A387" s="229"/>
      <c r="B387" s="230"/>
      <c r="C387" s="130" t="s">
        <v>250</v>
      </c>
      <c r="D387" s="63" t="s">
        <v>211</v>
      </c>
      <c r="E387" s="21">
        <v>0</v>
      </c>
      <c r="F387" s="21"/>
      <c r="G387" s="138"/>
    </row>
    <row r="388" spans="1:7" ht="15.75" hidden="1" customHeight="1" x14ac:dyDescent="0.2">
      <c r="A388" s="229"/>
      <c r="B388" s="230"/>
      <c r="C388" s="130" t="s">
        <v>251</v>
      </c>
      <c r="D388" s="63" t="s">
        <v>211</v>
      </c>
      <c r="E388" s="21">
        <v>0</v>
      </c>
      <c r="F388" s="21"/>
      <c r="G388" s="138"/>
    </row>
    <row r="389" spans="1:7" ht="15.75" hidden="1" customHeight="1" x14ac:dyDescent="0.2">
      <c r="A389" s="229"/>
      <c r="B389" s="230"/>
      <c r="C389" s="130" t="s">
        <v>252</v>
      </c>
      <c r="D389" s="63"/>
      <c r="E389" s="21"/>
      <c r="F389" s="21"/>
      <c r="G389" s="138"/>
    </row>
    <row r="390" spans="1:7" ht="31.5" hidden="1" customHeight="1" x14ac:dyDescent="0.2">
      <c r="A390" s="229"/>
      <c r="B390" s="230"/>
      <c r="C390" s="130" t="s">
        <v>253</v>
      </c>
      <c r="D390" s="63"/>
      <c r="E390" s="21"/>
      <c r="F390" s="21"/>
      <c r="G390" s="138"/>
    </row>
    <row r="391" spans="1:7" ht="31.5" hidden="1" customHeight="1" x14ac:dyDescent="0.2">
      <c r="A391" s="229"/>
      <c r="B391" s="230"/>
      <c r="C391" s="130" t="s">
        <v>254</v>
      </c>
      <c r="D391" s="63"/>
      <c r="E391" s="21"/>
      <c r="F391" s="21"/>
      <c r="G391" s="138"/>
    </row>
    <row r="392" spans="1:7" ht="15.75" hidden="1" customHeight="1" x14ac:dyDescent="0.2">
      <c r="A392" s="229"/>
      <c r="B392" s="230"/>
      <c r="C392" s="130" t="s">
        <v>255</v>
      </c>
      <c r="D392" s="63"/>
      <c r="E392" s="21"/>
      <c r="F392" s="21"/>
      <c r="G392" s="138"/>
    </row>
    <row r="393" spans="1:7" x14ac:dyDescent="0.2">
      <c r="A393" s="229" t="s">
        <v>125</v>
      </c>
      <c r="B393" s="230" t="s">
        <v>37</v>
      </c>
      <c r="C393" s="130" t="s">
        <v>190</v>
      </c>
      <c r="D393" s="38">
        <v>760</v>
      </c>
      <c r="E393" s="21">
        <f t="shared" ref="E393" si="53">E394</f>
        <v>704090.5</v>
      </c>
      <c r="F393" s="21">
        <f>F394</f>
        <v>698441.43</v>
      </c>
      <c r="G393" s="139">
        <f t="shared" ref="G393:G394" si="54">F393*100/E393</f>
        <v>99.197678423441303</v>
      </c>
    </row>
    <row r="394" spans="1:7" s="18" customFormat="1" ht="31.5" x14ac:dyDescent="0.25">
      <c r="A394" s="229"/>
      <c r="B394" s="230"/>
      <c r="C394" s="130" t="s">
        <v>250</v>
      </c>
      <c r="D394" s="38">
        <v>760</v>
      </c>
      <c r="E394" s="21">
        <v>704090.5</v>
      </c>
      <c r="F394" s="21">
        <v>698441.43</v>
      </c>
      <c r="G394" s="139">
        <f t="shared" si="54"/>
        <v>99.197678423441303</v>
      </c>
    </row>
    <row r="395" spans="1:7" s="18" customFormat="1" x14ac:dyDescent="0.25">
      <c r="A395" s="229"/>
      <c r="B395" s="230"/>
      <c r="C395" s="130" t="s">
        <v>251</v>
      </c>
      <c r="D395" s="38"/>
      <c r="E395" s="21"/>
      <c r="F395" s="21"/>
      <c r="G395" s="135"/>
    </row>
    <row r="396" spans="1:7" s="18" customFormat="1" x14ac:dyDescent="0.25">
      <c r="A396" s="229"/>
      <c r="B396" s="230"/>
      <c r="C396" s="130" t="s">
        <v>252</v>
      </c>
      <c r="D396" s="38"/>
      <c r="E396" s="21"/>
      <c r="F396" s="21"/>
      <c r="G396" s="135"/>
    </row>
    <row r="397" spans="1:7" s="18" customFormat="1" ht="31.5" x14ac:dyDescent="0.25">
      <c r="A397" s="229"/>
      <c r="B397" s="230"/>
      <c r="C397" s="130" t="s">
        <v>253</v>
      </c>
      <c r="D397" s="38"/>
      <c r="E397" s="21"/>
      <c r="F397" s="21"/>
      <c r="G397" s="135"/>
    </row>
    <row r="398" spans="1:7" s="18" customFormat="1" ht="31.5" x14ac:dyDescent="0.25">
      <c r="A398" s="229"/>
      <c r="B398" s="230"/>
      <c r="C398" s="130" t="s">
        <v>254</v>
      </c>
      <c r="D398" s="38"/>
      <c r="E398" s="21"/>
      <c r="F398" s="21"/>
      <c r="G398" s="135"/>
    </row>
    <row r="399" spans="1:7" s="18" customFormat="1" x14ac:dyDescent="0.25">
      <c r="A399" s="229"/>
      <c r="B399" s="230"/>
      <c r="C399" s="130" t="s">
        <v>255</v>
      </c>
      <c r="D399" s="38"/>
      <c r="E399" s="21"/>
      <c r="F399" s="21"/>
      <c r="G399" s="135"/>
    </row>
    <row r="400" spans="1:7" s="18" customFormat="1" ht="21" hidden="1" customHeight="1" x14ac:dyDescent="0.25">
      <c r="A400" s="215" t="s">
        <v>126</v>
      </c>
      <c r="B400" s="211" t="s">
        <v>38</v>
      </c>
      <c r="C400" s="130" t="s">
        <v>190</v>
      </c>
      <c r="D400" s="38">
        <v>760</v>
      </c>
      <c r="E400" s="21">
        <v>0</v>
      </c>
      <c r="F400" s="21"/>
      <c r="G400" s="135"/>
    </row>
    <row r="401" spans="1:7" s="18" customFormat="1" ht="31.5" hidden="1" customHeight="1" x14ac:dyDescent="0.25">
      <c r="A401" s="216"/>
      <c r="B401" s="218"/>
      <c r="C401" s="130" t="s">
        <v>250</v>
      </c>
      <c r="D401" s="38"/>
      <c r="E401" s="21"/>
      <c r="F401" s="21"/>
      <c r="G401" s="135"/>
    </row>
    <row r="402" spans="1:7" s="18" customFormat="1" ht="20.25" hidden="1" customHeight="1" x14ac:dyDescent="0.25">
      <c r="A402" s="216"/>
      <c r="B402" s="218"/>
      <c r="C402" s="130" t="s">
        <v>251</v>
      </c>
      <c r="D402" s="38">
        <v>760</v>
      </c>
      <c r="E402" s="21">
        <v>0</v>
      </c>
      <c r="F402" s="21"/>
      <c r="G402" s="135"/>
    </row>
    <row r="403" spans="1:7" s="18" customFormat="1" ht="24.75" hidden="1" customHeight="1" x14ac:dyDescent="0.25">
      <c r="A403" s="216"/>
      <c r="B403" s="218"/>
      <c r="C403" s="130" t="s">
        <v>252</v>
      </c>
      <c r="D403" s="38"/>
      <c r="E403" s="21"/>
      <c r="F403" s="21"/>
      <c r="G403" s="135"/>
    </row>
    <row r="404" spans="1:7" s="18" customFormat="1" ht="31.5" hidden="1" customHeight="1" x14ac:dyDescent="0.25">
      <c r="A404" s="216"/>
      <c r="B404" s="218"/>
      <c r="C404" s="130" t="s">
        <v>253</v>
      </c>
      <c r="D404" s="38"/>
      <c r="E404" s="21"/>
      <c r="F404" s="21"/>
      <c r="G404" s="135"/>
    </row>
    <row r="405" spans="1:7" s="18" customFormat="1" ht="31.5" hidden="1" customHeight="1" x14ac:dyDescent="0.25">
      <c r="A405" s="216"/>
      <c r="B405" s="218"/>
      <c r="C405" s="130" t="s">
        <v>254</v>
      </c>
      <c r="D405" s="38"/>
      <c r="E405" s="21"/>
      <c r="F405" s="21"/>
      <c r="G405" s="135"/>
    </row>
    <row r="406" spans="1:7" s="18" customFormat="1" ht="21" hidden="1" customHeight="1" x14ac:dyDescent="0.25">
      <c r="A406" s="217"/>
      <c r="B406" s="219"/>
      <c r="C406" s="130" t="s">
        <v>255</v>
      </c>
      <c r="D406" s="38"/>
      <c r="E406" s="21"/>
      <c r="F406" s="21"/>
      <c r="G406" s="135"/>
    </row>
    <row r="407" spans="1:7" s="18" customFormat="1" x14ac:dyDescent="0.25">
      <c r="A407" s="215" t="s">
        <v>127</v>
      </c>
      <c r="B407" s="211" t="s">
        <v>52</v>
      </c>
      <c r="C407" s="130" t="s">
        <v>190</v>
      </c>
      <c r="D407" s="38">
        <v>760</v>
      </c>
      <c r="E407" s="21">
        <f>E409</f>
        <v>124.21</v>
      </c>
      <c r="F407" s="21">
        <f>F409</f>
        <v>96.373999999999995</v>
      </c>
      <c r="G407" s="139">
        <f t="shared" ref="G407" si="55">F407*100/E407</f>
        <v>77.589566057483296</v>
      </c>
    </row>
    <row r="408" spans="1:7" s="18" customFormat="1" ht="31.5" x14ac:dyDescent="0.25">
      <c r="A408" s="216"/>
      <c r="B408" s="218"/>
      <c r="C408" s="130" t="s">
        <v>250</v>
      </c>
      <c r="D408" s="38"/>
      <c r="E408" s="21"/>
      <c r="F408" s="21"/>
      <c r="G408" s="135"/>
    </row>
    <row r="409" spans="1:7" s="18" customFormat="1" x14ac:dyDescent="0.25">
      <c r="A409" s="216"/>
      <c r="B409" s="218"/>
      <c r="C409" s="130" t="s">
        <v>251</v>
      </c>
      <c r="D409" s="38">
        <v>760</v>
      </c>
      <c r="E409" s="21">
        <v>124.21</v>
      </c>
      <c r="F409" s="21">
        <v>96.373999999999995</v>
      </c>
      <c r="G409" s="139">
        <f t="shared" ref="G409" si="56">F409*100/E409</f>
        <v>77.589566057483296</v>
      </c>
    </row>
    <row r="410" spans="1:7" s="18" customFormat="1" x14ac:dyDescent="0.25">
      <c r="A410" s="216"/>
      <c r="B410" s="218"/>
      <c r="C410" s="130" t="s">
        <v>252</v>
      </c>
      <c r="D410" s="38"/>
      <c r="E410" s="21"/>
      <c r="F410" s="21"/>
      <c r="G410" s="135"/>
    </row>
    <row r="411" spans="1:7" s="18" customFormat="1" ht="31.5" x14ac:dyDescent="0.25">
      <c r="A411" s="216"/>
      <c r="B411" s="218"/>
      <c r="C411" s="130" t="s">
        <v>253</v>
      </c>
      <c r="D411" s="38"/>
      <c r="E411" s="21"/>
      <c r="F411" s="21"/>
      <c r="G411" s="135"/>
    </row>
    <row r="412" spans="1:7" s="18" customFormat="1" ht="31.5" x14ac:dyDescent="0.25">
      <c r="A412" s="216"/>
      <c r="B412" s="218"/>
      <c r="C412" s="130" t="s">
        <v>254</v>
      </c>
      <c r="D412" s="38"/>
      <c r="E412" s="21"/>
      <c r="F412" s="21"/>
      <c r="G412" s="135"/>
    </row>
    <row r="413" spans="1:7" s="18" customFormat="1" x14ac:dyDescent="0.25">
      <c r="A413" s="217"/>
      <c r="B413" s="219"/>
      <c r="C413" s="130" t="s">
        <v>255</v>
      </c>
      <c r="D413" s="38"/>
      <c r="E413" s="21"/>
      <c r="F413" s="21"/>
      <c r="G413" s="135"/>
    </row>
    <row r="414" spans="1:7" s="18" customFormat="1" x14ac:dyDescent="0.25">
      <c r="A414" s="215" t="s">
        <v>128</v>
      </c>
      <c r="B414" s="230" t="s">
        <v>329</v>
      </c>
      <c r="C414" s="130" t="s">
        <v>190</v>
      </c>
      <c r="D414" s="63" t="s">
        <v>228</v>
      </c>
      <c r="E414" s="21">
        <f>E415</f>
        <v>156407.94</v>
      </c>
      <c r="F414" s="21">
        <f>F415</f>
        <v>156407.94</v>
      </c>
      <c r="G414" s="139">
        <f t="shared" ref="G414:G415" si="57">F414*100/E414</f>
        <v>100</v>
      </c>
    </row>
    <row r="415" spans="1:7" s="18" customFormat="1" ht="31.5" x14ac:dyDescent="0.25">
      <c r="A415" s="216"/>
      <c r="B415" s="230"/>
      <c r="C415" s="130" t="s">
        <v>250</v>
      </c>
      <c r="D415" s="63" t="s">
        <v>228</v>
      </c>
      <c r="E415" s="21">
        <v>156407.94</v>
      </c>
      <c r="F415" s="21">
        <v>156407.94</v>
      </c>
      <c r="G415" s="139">
        <f t="shared" si="57"/>
        <v>100</v>
      </c>
    </row>
    <row r="416" spans="1:7" s="18" customFormat="1" x14ac:dyDescent="0.25">
      <c r="A416" s="216"/>
      <c r="B416" s="230"/>
      <c r="C416" s="130" t="s">
        <v>251</v>
      </c>
      <c r="D416" s="64"/>
      <c r="E416" s="21"/>
      <c r="F416" s="21"/>
      <c r="G416" s="135"/>
    </row>
    <row r="417" spans="1:7" s="18" customFormat="1" x14ac:dyDescent="0.25">
      <c r="A417" s="216"/>
      <c r="B417" s="230"/>
      <c r="C417" s="130" t="s">
        <v>252</v>
      </c>
      <c r="D417" s="64"/>
      <c r="E417" s="21"/>
      <c r="F417" s="21"/>
      <c r="G417" s="135"/>
    </row>
    <row r="418" spans="1:7" s="18" customFormat="1" ht="31.5" x14ac:dyDescent="0.25">
      <c r="A418" s="216"/>
      <c r="B418" s="230"/>
      <c r="C418" s="130" t="s">
        <v>253</v>
      </c>
      <c r="D418" s="64"/>
      <c r="E418" s="21"/>
      <c r="F418" s="21"/>
      <c r="G418" s="135"/>
    </row>
    <row r="419" spans="1:7" s="18" customFormat="1" ht="31.5" x14ac:dyDescent="0.25">
      <c r="A419" s="216"/>
      <c r="B419" s="230"/>
      <c r="C419" s="130" t="s">
        <v>254</v>
      </c>
      <c r="D419" s="64"/>
      <c r="E419" s="21"/>
      <c r="F419" s="21"/>
      <c r="G419" s="135"/>
    </row>
    <row r="420" spans="1:7" s="18" customFormat="1" x14ac:dyDescent="0.25">
      <c r="A420" s="217"/>
      <c r="B420" s="230"/>
      <c r="C420" s="130" t="s">
        <v>255</v>
      </c>
      <c r="D420" s="64"/>
      <c r="E420" s="21"/>
      <c r="F420" s="21"/>
      <c r="G420" s="135"/>
    </row>
    <row r="421" spans="1:7" s="18" customFormat="1" ht="15.75" hidden="1" customHeight="1" x14ac:dyDescent="0.25">
      <c r="A421" s="229" t="s">
        <v>130</v>
      </c>
      <c r="B421" s="230" t="s">
        <v>35</v>
      </c>
      <c r="C421" s="130" t="s">
        <v>190</v>
      </c>
      <c r="D421" s="63" t="s">
        <v>211</v>
      </c>
      <c r="E421" s="21">
        <f t="shared" ref="E421" si="58">E423</f>
        <v>0</v>
      </c>
      <c r="F421" s="21"/>
      <c r="G421" s="135"/>
    </row>
    <row r="422" spans="1:7" s="18" customFormat="1" ht="49.5" hidden="1" customHeight="1" x14ac:dyDescent="0.25">
      <c r="A422" s="229"/>
      <c r="B422" s="230"/>
      <c r="C422" s="130" t="s">
        <v>250</v>
      </c>
      <c r="D422" s="38"/>
      <c r="E422" s="66"/>
      <c r="F422" s="66"/>
      <c r="G422" s="135"/>
    </row>
    <row r="423" spans="1:7" s="18" customFormat="1" ht="15.75" hidden="1" customHeight="1" x14ac:dyDescent="0.25">
      <c r="A423" s="229"/>
      <c r="B423" s="230"/>
      <c r="C423" s="130" t="s">
        <v>251</v>
      </c>
      <c r="D423" s="63" t="s">
        <v>211</v>
      </c>
      <c r="E423" s="21">
        <f t="shared" ref="E423" si="59">E425</f>
        <v>0</v>
      </c>
      <c r="F423" s="21"/>
      <c r="G423" s="135"/>
    </row>
    <row r="424" spans="1:7" s="18" customFormat="1" ht="26.25" hidden="1" customHeight="1" x14ac:dyDescent="0.25">
      <c r="A424" s="229"/>
      <c r="B424" s="230"/>
      <c r="C424" s="130" t="s">
        <v>252</v>
      </c>
      <c r="D424" s="38"/>
      <c r="E424" s="21"/>
      <c r="F424" s="21"/>
      <c r="G424" s="135"/>
    </row>
    <row r="425" spans="1:7" s="18" customFormat="1" ht="39" hidden="1" customHeight="1" x14ac:dyDescent="0.25">
      <c r="A425" s="229"/>
      <c r="B425" s="230"/>
      <c r="C425" s="130" t="s">
        <v>253</v>
      </c>
      <c r="D425" s="38"/>
      <c r="E425" s="21"/>
      <c r="F425" s="21"/>
      <c r="G425" s="135"/>
    </row>
    <row r="426" spans="1:7" s="18" customFormat="1" ht="35.25" hidden="1" customHeight="1" x14ac:dyDescent="0.25">
      <c r="A426" s="229"/>
      <c r="B426" s="230"/>
      <c r="C426" s="130" t="s">
        <v>254</v>
      </c>
      <c r="D426" s="38"/>
      <c r="E426" s="21"/>
      <c r="F426" s="21"/>
      <c r="G426" s="135"/>
    </row>
    <row r="427" spans="1:7" s="18" customFormat="1" ht="23.25" hidden="1" customHeight="1" x14ac:dyDescent="0.25">
      <c r="A427" s="229"/>
      <c r="B427" s="230"/>
      <c r="C427" s="130" t="s">
        <v>255</v>
      </c>
      <c r="D427" s="38"/>
      <c r="E427" s="21"/>
      <c r="F427" s="21"/>
      <c r="G427" s="135"/>
    </row>
    <row r="428" spans="1:7" s="18" customFormat="1" x14ac:dyDescent="0.25">
      <c r="A428" s="229" t="s">
        <v>131</v>
      </c>
      <c r="B428" s="211" t="s">
        <v>168</v>
      </c>
      <c r="C428" s="130" t="s">
        <v>190</v>
      </c>
      <c r="D428" s="63" t="s">
        <v>211</v>
      </c>
      <c r="E428" s="21">
        <v>0</v>
      </c>
      <c r="F428" s="21"/>
      <c r="G428" s="135"/>
    </row>
    <row r="429" spans="1:7" s="18" customFormat="1" ht="31.5" x14ac:dyDescent="0.25">
      <c r="A429" s="229"/>
      <c r="B429" s="218"/>
      <c r="C429" s="130" t="s">
        <v>250</v>
      </c>
      <c r="D429" s="63"/>
      <c r="E429" s="21"/>
      <c r="F429" s="21"/>
      <c r="G429" s="135"/>
    </row>
    <row r="430" spans="1:7" s="18" customFormat="1" x14ac:dyDescent="0.25">
      <c r="A430" s="229"/>
      <c r="B430" s="218"/>
      <c r="C430" s="130" t="s">
        <v>251</v>
      </c>
      <c r="D430" s="63" t="s">
        <v>211</v>
      </c>
      <c r="E430" s="21">
        <v>0</v>
      </c>
      <c r="F430" s="21"/>
      <c r="G430" s="135"/>
    </row>
    <row r="431" spans="1:7" s="18" customFormat="1" x14ac:dyDescent="0.25">
      <c r="A431" s="229"/>
      <c r="B431" s="218"/>
      <c r="C431" s="130" t="s">
        <v>252</v>
      </c>
      <c r="D431" s="63"/>
      <c r="E431" s="21"/>
      <c r="F431" s="21"/>
      <c r="G431" s="135"/>
    </row>
    <row r="432" spans="1:7" s="18" customFormat="1" ht="31.5" x14ac:dyDescent="0.25">
      <c r="A432" s="229"/>
      <c r="B432" s="218"/>
      <c r="C432" s="130" t="s">
        <v>253</v>
      </c>
      <c r="D432" s="63"/>
      <c r="E432" s="21"/>
      <c r="F432" s="21"/>
      <c r="G432" s="135"/>
    </row>
    <row r="433" spans="1:7" s="18" customFormat="1" ht="31.5" x14ac:dyDescent="0.25">
      <c r="A433" s="229"/>
      <c r="B433" s="218"/>
      <c r="C433" s="130" t="s">
        <v>254</v>
      </c>
      <c r="D433" s="63"/>
      <c r="E433" s="21"/>
      <c r="F433" s="21"/>
      <c r="G433" s="135"/>
    </row>
    <row r="434" spans="1:7" s="18" customFormat="1" x14ac:dyDescent="0.25">
      <c r="A434" s="229"/>
      <c r="B434" s="219"/>
      <c r="C434" s="130" t="s">
        <v>255</v>
      </c>
      <c r="D434" s="63"/>
      <c r="E434" s="21"/>
      <c r="F434" s="21"/>
      <c r="G434" s="135"/>
    </row>
    <row r="435" spans="1:7" s="18" customFormat="1" ht="15.75" hidden="1" customHeight="1" x14ac:dyDescent="0.25">
      <c r="A435" s="229" t="s">
        <v>132</v>
      </c>
      <c r="B435" s="211" t="s">
        <v>51</v>
      </c>
      <c r="C435" s="130" t="s">
        <v>190</v>
      </c>
      <c r="D435" s="63" t="s">
        <v>211</v>
      </c>
      <c r="E435" s="21">
        <v>0</v>
      </c>
      <c r="F435" s="21"/>
      <c r="G435" s="135"/>
    </row>
    <row r="436" spans="1:7" s="18" customFormat="1" ht="55.5" hidden="1" customHeight="1" x14ac:dyDescent="0.25">
      <c r="A436" s="229"/>
      <c r="B436" s="218"/>
      <c r="C436" s="130" t="s">
        <v>250</v>
      </c>
      <c r="D436" s="63"/>
      <c r="E436" s="21"/>
      <c r="F436" s="21"/>
      <c r="G436" s="135"/>
    </row>
    <row r="437" spans="1:7" s="18" customFormat="1" ht="15.75" hidden="1" customHeight="1" x14ac:dyDescent="0.25">
      <c r="A437" s="229"/>
      <c r="B437" s="218"/>
      <c r="C437" s="130" t="s">
        <v>251</v>
      </c>
      <c r="D437" s="63" t="s">
        <v>211</v>
      </c>
      <c r="E437" s="21">
        <v>0</v>
      </c>
      <c r="F437" s="21"/>
      <c r="G437" s="135"/>
    </row>
    <row r="438" spans="1:7" s="18" customFormat="1" ht="23.25" hidden="1" customHeight="1" x14ac:dyDescent="0.25">
      <c r="A438" s="229"/>
      <c r="B438" s="218"/>
      <c r="C438" s="130" t="s">
        <v>252</v>
      </c>
      <c r="D438" s="63"/>
      <c r="E438" s="21"/>
      <c r="F438" s="21"/>
      <c r="G438" s="135"/>
    </row>
    <row r="439" spans="1:7" s="18" customFormat="1" ht="30" hidden="1" customHeight="1" x14ac:dyDescent="0.25">
      <c r="A439" s="229"/>
      <c r="B439" s="218"/>
      <c r="C439" s="130" t="s">
        <v>253</v>
      </c>
      <c r="D439" s="63"/>
      <c r="E439" s="21"/>
      <c r="F439" s="21"/>
      <c r="G439" s="135"/>
    </row>
    <row r="440" spans="1:7" s="18" customFormat="1" ht="36" hidden="1" customHeight="1" x14ac:dyDescent="0.25">
      <c r="A440" s="229"/>
      <c r="B440" s="218"/>
      <c r="C440" s="130" t="s">
        <v>254</v>
      </c>
      <c r="D440" s="63"/>
      <c r="E440" s="21"/>
      <c r="F440" s="21"/>
      <c r="G440" s="135"/>
    </row>
    <row r="441" spans="1:7" s="18" customFormat="1" ht="23.25" hidden="1" customHeight="1" x14ac:dyDescent="0.25">
      <c r="A441" s="229"/>
      <c r="B441" s="219"/>
      <c r="C441" s="130" t="s">
        <v>255</v>
      </c>
      <c r="D441" s="63"/>
      <c r="E441" s="21"/>
      <c r="F441" s="21"/>
      <c r="G441" s="135"/>
    </row>
    <row r="442" spans="1:7" s="18" customFormat="1" x14ac:dyDescent="0.25">
      <c r="A442" s="215" t="s">
        <v>133</v>
      </c>
      <c r="B442" s="211" t="s">
        <v>103</v>
      </c>
      <c r="C442" s="130" t="s">
        <v>190</v>
      </c>
      <c r="D442" s="63"/>
      <c r="E442" s="21"/>
      <c r="F442" s="21"/>
      <c r="G442" s="135"/>
    </row>
    <row r="443" spans="1:7" s="18" customFormat="1" ht="31.5" x14ac:dyDescent="0.25">
      <c r="A443" s="216"/>
      <c r="B443" s="218"/>
      <c r="C443" s="130" t="s">
        <v>250</v>
      </c>
      <c r="D443" s="63"/>
      <c r="E443" s="21"/>
      <c r="F443" s="21"/>
      <c r="G443" s="135"/>
    </row>
    <row r="444" spans="1:7" s="18" customFormat="1" x14ac:dyDescent="0.25">
      <c r="A444" s="216"/>
      <c r="B444" s="218"/>
      <c r="C444" s="130" t="s">
        <v>251</v>
      </c>
      <c r="D444" s="63"/>
      <c r="E444" s="21"/>
      <c r="F444" s="21"/>
      <c r="G444" s="135"/>
    </row>
    <row r="445" spans="1:7" s="18" customFormat="1" x14ac:dyDescent="0.25">
      <c r="A445" s="216"/>
      <c r="B445" s="218"/>
      <c r="C445" s="130" t="s">
        <v>252</v>
      </c>
      <c r="D445" s="63"/>
      <c r="E445" s="21"/>
      <c r="F445" s="21"/>
      <c r="G445" s="135"/>
    </row>
    <row r="446" spans="1:7" s="18" customFormat="1" ht="31.5" x14ac:dyDescent="0.25">
      <c r="A446" s="216"/>
      <c r="B446" s="218"/>
      <c r="C446" s="130" t="s">
        <v>253</v>
      </c>
      <c r="D446" s="63"/>
      <c r="E446" s="21"/>
      <c r="F446" s="21"/>
      <c r="G446" s="135"/>
    </row>
    <row r="447" spans="1:7" s="18" customFormat="1" ht="31.5" x14ac:dyDescent="0.25">
      <c r="A447" s="216"/>
      <c r="B447" s="218"/>
      <c r="C447" s="130" t="s">
        <v>254</v>
      </c>
      <c r="D447" s="63"/>
      <c r="E447" s="21"/>
      <c r="F447" s="21"/>
      <c r="G447" s="135"/>
    </row>
    <row r="448" spans="1:7" s="18" customFormat="1" x14ac:dyDescent="0.25">
      <c r="A448" s="217"/>
      <c r="B448" s="219"/>
      <c r="C448" s="130" t="s">
        <v>255</v>
      </c>
      <c r="D448" s="63"/>
      <c r="E448" s="21"/>
      <c r="F448" s="21"/>
      <c r="G448" s="135"/>
    </row>
    <row r="449" spans="1:7" x14ac:dyDescent="0.2">
      <c r="A449" s="232" t="s">
        <v>136</v>
      </c>
      <c r="B449" s="201" t="s">
        <v>137</v>
      </c>
      <c r="C449" s="25" t="s">
        <v>190</v>
      </c>
      <c r="D449" s="57" t="s">
        <v>211</v>
      </c>
      <c r="E449" s="29">
        <f t="shared" ref="E449:F449" si="60">E451+E455</f>
        <v>102965.1</v>
      </c>
      <c r="F449" s="29">
        <f t="shared" si="60"/>
        <v>197070.14</v>
      </c>
      <c r="G449" s="139">
        <f t="shared" ref="G449" si="61">F449*100/E449</f>
        <v>191.39508435382473</v>
      </c>
    </row>
    <row r="450" spans="1:7" ht="31.5" x14ac:dyDescent="0.25">
      <c r="A450" s="232"/>
      <c r="B450" s="201"/>
      <c r="C450" s="25" t="s">
        <v>250</v>
      </c>
      <c r="D450" s="43"/>
      <c r="E450" s="29"/>
      <c r="F450" s="29"/>
      <c r="G450" s="138"/>
    </row>
    <row r="451" spans="1:7" x14ac:dyDescent="0.2">
      <c r="A451" s="232"/>
      <c r="B451" s="201"/>
      <c r="C451" s="25" t="s">
        <v>251</v>
      </c>
      <c r="D451" s="57" t="s">
        <v>211</v>
      </c>
      <c r="E451" s="29">
        <f>E549+E465+E507+E542</f>
        <v>22965.1</v>
      </c>
      <c r="F451" s="29">
        <f>F549+F465+F507+F542</f>
        <v>22729.14</v>
      </c>
      <c r="G451" s="139">
        <f t="shared" ref="G451" si="62">F451*100/E451</f>
        <v>98.972527879260269</v>
      </c>
    </row>
    <row r="452" spans="1:7" x14ac:dyDescent="0.2">
      <c r="A452" s="232"/>
      <c r="B452" s="201"/>
      <c r="C452" s="25" t="s">
        <v>252</v>
      </c>
      <c r="D452" s="57"/>
      <c r="E452" s="29"/>
      <c r="F452" s="29"/>
      <c r="G452" s="138"/>
    </row>
    <row r="453" spans="1:7" ht="31.5" x14ac:dyDescent="0.2">
      <c r="A453" s="232"/>
      <c r="B453" s="201"/>
      <c r="C453" s="25" t="s">
        <v>253</v>
      </c>
      <c r="D453" s="57"/>
      <c r="E453" s="29"/>
      <c r="F453" s="29"/>
      <c r="G453" s="138"/>
    </row>
    <row r="454" spans="1:7" ht="31.5" x14ac:dyDescent="0.2">
      <c r="A454" s="232"/>
      <c r="B454" s="201"/>
      <c r="C454" s="25" t="s">
        <v>254</v>
      </c>
      <c r="D454" s="57"/>
      <c r="E454" s="29"/>
      <c r="F454" s="29"/>
      <c r="G454" s="138"/>
    </row>
    <row r="455" spans="1:7" x14ac:dyDescent="0.2">
      <c r="A455" s="232"/>
      <c r="B455" s="201"/>
      <c r="C455" s="25" t="s">
        <v>255</v>
      </c>
      <c r="D455" s="57"/>
      <c r="E455" s="29">
        <f t="shared" ref="E455" si="63">E469+E511</f>
        <v>80000</v>
      </c>
      <c r="F455" s="29">
        <f>F462</f>
        <v>174341</v>
      </c>
      <c r="G455" s="139">
        <f t="shared" ref="G455:G456" si="64">F455*100/E455</f>
        <v>217.92625000000001</v>
      </c>
    </row>
    <row r="456" spans="1:7" x14ac:dyDescent="0.2">
      <c r="A456" s="231" t="s">
        <v>138</v>
      </c>
      <c r="B456" s="205" t="s">
        <v>261</v>
      </c>
      <c r="C456" s="32" t="s">
        <v>190</v>
      </c>
      <c r="D456" s="59" t="s">
        <v>211</v>
      </c>
      <c r="E456" s="34">
        <f>E457+E458+E462</f>
        <v>102965.1</v>
      </c>
      <c r="F456" s="29">
        <f>F457+F458+F462</f>
        <v>197070.14</v>
      </c>
      <c r="G456" s="139">
        <f t="shared" si="64"/>
        <v>191.39508435382473</v>
      </c>
    </row>
    <row r="457" spans="1:7" ht="31.5" x14ac:dyDescent="0.2">
      <c r="A457" s="231"/>
      <c r="B457" s="206"/>
      <c r="C457" s="32" t="s">
        <v>250</v>
      </c>
      <c r="D457" s="59"/>
      <c r="E457" s="34"/>
      <c r="F457" s="34"/>
      <c r="G457" s="138"/>
    </row>
    <row r="458" spans="1:7" x14ac:dyDescent="0.2">
      <c r="A458" s="231"/>
      <c r="B458" s="206"/>
      <c r="C458" s="32" t="s">
        <v>251</v>
      </c>
      <c r="D458" s="59" t="s">
        <v>211</v>
      </c>
      <c r="E458" s="34">
        <f>E465+E507+E542+E549+E591</f>
        <v>22965.1</v>
      </c>
      <c r="F458" s="34">
        <f>F465+F507+F542+F549+F591</f>
        <v>22729.14</v>
      </c>
      <c r="G458" s="139">
        <f t="shared" ref="G458" si="65">F458*100/E458</f>
        <v>98.972527879260269</v>
      </c>
    </row>
    <row r="459" spans="1:7" x14ac:dyDescent="0.2">
      <c r="A459" s="231"/>
      <c r="B459" s="206"/>
      <c r="C459" s="32" t="s">
        <v>252</v>
      </c>
      <c r="D459" s="59"/>
      <c r="E459" s="34"/>
      <c r="F459" s="34"/>
      <c r="G459" s="138"/>
    </row>
    <row r="460" spans="1:7" ht="31.5" x14ac:dyDescent="0.2">
      <c r="A460" s="231"/>
      <c r="B460" s="206"/>
      <c r="C460" s="32" t="s">
        <v>253</v>
      </c>
      <c r="D460" s="59"/>
      <c r="E460" s="34"/>
      <c r="F460" s="34"/>
      <c r="G460" s="138"/>
    </row>
    <row r="461" spans="1:7" ht="31.5" x14ac:dyDescent="0.2">
      <c r="A461" s="231"/>
      <c r="B461" s="206"/>
      <c r="C461" s="32" t="s">
        <v>254</v>
      </c>
      <c r="D461" s="59"/>
      <c r="E461" s="34"/>
      <c r="F461" s="34"/>
      <c r="G461" s="138"/>
    </row>
    <row r="462" spans="1:7" x14ac:dyDescent="0.2">
      <c r="A462" s="231"/>
      <c r="B462" s="207"/>
      <c r="C462" s="32" t="s">
        <v>255</v>
      </c>
      <c r="D462" s="59"/>
      <c r="E462" s="34">
        <f t="shared" ref="E462" si="66">E469+E511+E546+E553+E595</f>
        <v>80000</v>
      </c>
      <c r="F462" s="34">
        <f>F469+F511</f>
        <v>174341</v>
      </c>
      <c r="G462" s="139">
        <f t="shared" ref="G462:G463" si="67">F462*100/E462</f>
        <v>217.92625000000001</v>
      </c>
    </row>
    <row r="463" spans="1:7" x14ac:dyDescent="0.2">
      <c r="A463" s="229" t="s">
        <v>139</v>
      </c>
      <c r="B463" s="230" t="s">
        <v>140</v>
      </c>
      <c r="C463" s="130" t="s">
        <v>190</v>
      </c>
      <c r="D463" s="63"/>
      <c r="E463" s="21">
        <f t="shared" ref="E463" si="68">E465+E469</f>
        <v>50320</v>
      </c>
      <c r="F463" s="21">
        <f>F465+F469</f>
        <v>137095.62</v>
      </c>
      <c r="G463" s="139">
        <f t="shared" si="67"/>
        <v>272.44757551669318</v>
      </c>
    </row>
    <row r="464" spans="1:7" ht="31.5" x14ac:dyDescent="0.25">
      <c r="A464" s="229"/>
      <c r="B464" s="230"/>
      <c r="C464" s="130" t="s">
        <v>250</v>
      </c>
      <c r="E464" s="21"/>
      <c r="F464" s="21"/>
      <c r="G464" s="138"/>
    </row>
    <row r="465" spans="1:7" x14ac:dyDescent="0.2">
      <c r="A465" s="229"/>
      <c r="B465" s="230"/>
      <c r="C465" s="130" t="s">
        <v>251</v>
      </c>
      <c r="D465" s="63" t="s">
        <v>211</v>
      </c>
      <c r="E465" s="21">
        <v>320</v>
      </c>
      <c r="F465" s="20">
        <v>319.62</v>
      </c>
      <c r="G465" s="139">
        <f t="shared" ref="G465" si="69">F465*100/E465</f>
        <v>99.881249999999994</v>
      </c>
    </row>
    <row r="466" spans="1:7" x14ac:dyDescent="0.2">
      <c r="A466" s="229"/>
      <c r="B466" s="230"/>
      <c r="C466" s="130" t="s">
        <v>252</v>
      </c>
      <c r="D466" s="63"/>
      <c r="E466" s="21"/>
      <c r="F466" s="21"/>
      <c r="G466" s="138"/>
    </row>
    <row r="467" spans="1:7" ht="31.5" x14ac:dyDescent="0.2">
      <c r="A467" s="229"/>
      <c r="B467" s="230"/>
      <c r="C467" s="130" t="s">
        <v>253</v>
      </c>
      <c r="D467" s="63"/>
      <c r="E467" s="21"/>
      <c r="F467" s="21"/>
      <c r="G467" s="138"/>
    </row>
    <row r="468" spans="1:7" ht="31.5" x14ac:dyDescent="0.2">
      <c r="A468" s="229"/>
      <c r="B468" s="230"/>
      <c r="C468" s="130" t="s">
        <v>254</v>
      </c>
      <c r="D468" s="63"/>
      <c r="E468" s="21"/>
      <c r="F468" s="21"/>
      <c r="G468" s="138"/>
    </row>
    <row r="469" spans="1:7" x14ac:dyDescent="0.2">
      <c r="A469" s="229"/>
      <c r="B469" s="230"/>
      <c r="C469" s="130" t="s">
        <v>255</v>
      </c>
      <c r="D469" s="63"/>
      <c r="E469" s="21">
        <v>50000</v>
      </c>
      <c r="F469" s="21">
        <v>136776</v>
      </c>
      <c r="G469" s="139">
        <f t="shared" ref="G469" si="70">F469*100/E469</f>
        <v>273.55200000000002</v>
      </c>
    </row>
    <row r="470" spans="1:7" x14ac:dyDescent="0.2">
      <c r="A470" s="229" t="s">
        <v>141</v>
      </c>
      <c r="B470" s="230" t="s">
        <v>42</v>
      </c>
      <c r="C470" s="130" t="s">
        <v>190</v>
      </c>
      <c r="D470" s="63"/>
      <c r="E470" s="21"/>
      <c r="F470" s="21"/>
      <c r="G470" s="138"/>
    </row>
    <row r="471" spans="1:7" ht="31.5" x14ac:dyDescent="0.2">
      <c r="A471" s="229"/>
      <c r="B471" s="230"/>
      <c r="C471" s="130" t="s">
        <v>250</v>
      </c>
      <c r="D471" s="63"/>
      <c r="E471" s="21"/>
      <c r="F471" s="21"/>
      <c r="G471" s="138"/>
    </row>
    <row r="472" spans="1:7" x14ac:dyDescent="0.2">
      <c r="A472" s="229"/>
      <c r="B472" s="230"/>
      <c r="C472" s="130" t="s">
        <v>251</v>
      </c>
      <c r="D472" s="63"/>
      <c r="E472" s="21"/>
      <c r="F472" s="21"/>
      <c r="G472" s="138"/>
    </row>
    <row r="473" spans="1:7" x14ac:dyDescent="0.2">
      <c r="A473" s="229"/>
      <c r="B473" s="230"/>
      <c r="C473" s="130" t="s">
        <v>252</v>
      </c>
      <c r="D473" s="63"/>
      <c r="E473" s="21"/>
      <c r="F473" s="21"/>
      <c r="G473" s="138"/>
    </row>
    <row r="474" spans="1:7" ht="31.5" x14ac:dyDescent="0.2">
      <c r="A474" s="229"/>
      <c r="B474" s="230"/>
      <c r="C474" s="130" t="s">
        <v>253</v>
      </c>
      <c r="D474" s="63"/>
      <c r="E474" s="21"/>
      <c r="F474" s="21"/>
      <c r="G474" s="138"/>
    </row>
    <row r="475" spans="1:7" ht="31.5" x14ac:dyDescent="0.2">
      <c r="A475" s="229"/>
      <c r="B475" s="230"/>
      <c r="C475" s="130" t="s">
        <v>254</v>
      </c>
      <c r="D475" s="63"/>
      <c r="E475" s="21"/>
      <c r="F475" s="21"/>
      <c r="G475" s="138"/>
    </row>
    <row r="476" spans="1:7" x14ac:dyDescent="0.2">
      <c r="A476" s="229"/>
      <c r="B476" s="230"/>
      <c r="C476" s="130" t="s">
        <v>255</v>
      </c>
      <c r="D476" s="63"/>
      <c r="E476" s="21"/>
      <c r="F476" s="21"/>
      <c r="G476" s="138"/>
    </row>
    <row r="477" spans="1:7" x14ac:dyDescent="0.2">
      <c r="A477" s="229" t="s">
        <v>142</v>
      </c>
      <c r="B477" s="230" t="s">
        <v>43</v>
      </c>
      <c r="C477" s="130" t="s">
        <v>190</v>
      </c>
      <c r="D477" s="63"/>
      <c r="E477" s="21"/>
      <c r="F477" s="21"/>
      <c r="G477" s="138"/>
    </row>
    <row r="478" spans="1:7" ht="31.5" x14ac:dyDescent="0.2">
      <c r="A478" s="229"/>
      <c r="B478" s="230"/>
      <c r="C478" s="130" t="s">
        <v>250</v>
      </c>
      <c r="D478" s="63"/>
      <c r="E478" s="21"/>
      <c r="F478" s="21"/>
      <c r="G478" s="138"/>
    </row>
    <row r="479" spans="1:7" x14ac:dyDescent="0.2">
      <c r="A479" s="229"/>
      <c r="B479" s="230"/>
      <c r="C479" s="130" t="s">
        <v>251</v>
      </c>
      <c r="D479" s="63"/>
      <c r="E479" s="21"/>
      <c r="F479" s="21"/>
      <c r="G479" s="138"/>
    </row>
    <row r="480" spans="1:7" x14ac:dyDescent="0.2">
      <c r="A480" s="229"/>
      <c r="B480" s="230"/>
      <c r="C480" s="130" t="s">
        <v>252</v>
      </c>
      <c r="D480" s="63"/>
      <c r="E480" s="21"/>
      <c r="F480" s="21"/>
      <c r="G480" s="138"/>
    </row>
    <row r="481" spans="1:7" ht="31.5" x14ac:dyDescent="0.2">
      <c r="A481" s="229"/>
      <c r="B481" s="230"/>
      <c r="C481" s="130" t="s">
        <v>253</v>
      </c>
      <c r="D481" s="63"/>
      <c r="E481" s="21"/>
      <c r="F481" s="21"/>
      <c r="G481" s="138"/>
    </row>
    <row r="482" spans="1:7" ht="31.5" x14ac:dyDescent="0.2">
      <c r="A482" s="229"/>
      <c r="B482" s="230"/>
      <c r="C482" s="130" t="s">
        <v>254</v>
      </c>
      <c r="D482" s="63"/>
      <c r="E482" s="21"/>
      <c r="F482" s="21"/>
      <c r="G482" s="138"/>
    </row>
    <row r="483" spans="1:7" x14ac:dyDescent="0.2">
      <c r="A483" s="229"/>
      <c r="B483" s="230"/>
      <c r="C483" s="130" t="s">
        <v>255</v>
      </c>
      <c r="D483" s="63"/>
      <c r="E483" s="21"/>
      <c r="F483" s="21"/>
      <c r="G483" s="138"/>
    </row>
    <row r="484" spans="1:7" x14ac:dyDescent="0.2">
      <c r="A484" s="229" t="s">
        <v>143</v>
      </c>
      <c r="B484" s="230" t="s">
        <v>144</v>
      </c>
      <c r="C484" s="130" t="s">
        <v>190</v>
      </c>
      <c r="D484" s="63"/>
      <c r="E484" s="21"/>
      <c r="F484" s="21"/>
      <c r="G484" s="138"/>
    </row>
    <row r="485" spans="1:7" ht="31.5" x14ac:dyDescent="0.2">
      <c r="A485" s="229"/>
      <c r="B485" s="230"/>
      <c r="C485" s="130" t="s">
        <v>250</v>
      </c>
      <c r="D485" s="63"/>
      <c r="E485" s="21"/>
      <c r="F485" s="21"/>
      <c r="G485" s="138"/>
    </row>
    <row r="486" spans="1:7" x14ac:dyDescent="0.2">
      <c r="A486" s="229"/>
      <c r="B486" s="230"/>
      <c r="C486" s="130" t="s">
        <v>251</v>
      </c>
      <c r="D486" s="63"/>
      <c r="E486" s="21"/>
      <c r="F486" s="21"/>
      <c r="G486" s="138"/>
    </row>
    <row r="487" spans="1:7" x14ac:dyDescent="0.2">
      <c r="A487" s="229"/>
      <c r="B487" s="230"/>
      <c r="C487" s="130" t="s">
        <v>252</v>
      </c>
      <c r="D487" s="63"/>
      <c r="E487" s="21"/>
      <c r="F487" s="21"/>
      <c r="G487" s="138"/>
    </row>
    <row r="488" spans="1:7" ht="31.5" x14ac:dyDescent="0.2">
      <c r="A488" s="229"/>
      <c r="B488" s="230"/>
      <c r="C488" s="130" t="s">
        <v>253</v>
      </c>
      <c r="D488" s="63"/>
      <c r="E488" s="21"/>
      <c r="F488" s="21"/>
      <c r="G488" s="138"/>
    </row>
    <row r="489" spans="1:7" ht="31.5" x14ac:dyDescent="0.2">
      <c r="A489" s="229"/>
      <c r="B489" s="230"/>
      <c r="C489" s="130" t="s">
        <v>254</v>
      </c>
      <c r="D489" s="63"/>
      <c r="E489" s="21"/>
      <c r="F489" s="21"/>
      <c r="G489" s="138"/>
    </row>
    <row r="490" spans="1:7" x14ac:dyDescent="0.2">
      <c r="A490" s="229"/>
      <c r="B490" s="230"/>
      <c r="C490" s="130" t="s">
        <v>255</v>
      </c>
      <c r="D490" s="63"/>
      <c r="E490" s="21"/>
      <c r="F490" s="21"/>
      <c r="G490" s="138"/>
    </row>
    <row r="491" spans="1:7" x14ac:dyDescent="0.2">
      <c r="A491" s="229" t="s">
        <v>145</v>
      </c>
      <c r="B491" s="230" t="s">
        <v>44</v>
      </c>
      <c r="C491" s="130" t="s">
        <v>190</v>
      </c>
      <c r="D491" s="63"/>
      <c r="E491" s="21"/>
      <c r="F491" s="21"/>
      <c r="G491" s="138"/>
    </row>
    <row r="492" spans="1:7" ht="31.5" x14ac:dyDescent="0.2">
      <c r="A492" s="229"/>
      <c r="B492" s="230"/>
      <c r="C492" s="130" t="s">
        <v>250</v>
      </c>
      <c r="D492" s="63"/>
      <c r="E492" s="21"/>
      <c r="F492" s="21"/>
      <c r="G492" s="138"/>
    </row>
    <row r="493" spans="1:7" x14ac:dyDescent="0.2">
      <c r="A493" s="229"/>
      <c r="B493" s="230"/>
      <c r="C493" s="130" t="s">
        <v>251</v>
      </c>
      <c r="D493" s="63"/>
      <c r="E493" s="21"/>
      <c r="F493" s="21"/>
      <c r="G493" s="138"/>
    </row>
    <row r="494" spans="1:7" x14ac:dyDescent="0.2">
      <c r="A494" s="229"/>
      <c r="B494" s="230"/>
      <c r="C494" s="130" t="s">
        <v>252</v>
      </c>
      <c r="D494" s="63"/>
      <c r="E494" s="21"/>
      <c r="F494" s="21"/>
      <c r="G494" s="138"/>
    </row>
    <row r="495" spans="1:7" ht="31.5" x14ac:dyDescent="0.2">
      <c r="A495" s="229"/>
      <c r="B495" s="230"/>
      <c r="C495" s="130" t="s">
        <v>253</v>
      </c>
      <c r="D495" s="63"/>
      <c r="E495" s="21"/>
      <c r="F495" s="21"/>
      <c r="G495" s="138"/>
    </row>
    <row r="496" spans="1:7" ht="31.5" x14ac:dyDescent="0.2">
      <c r="A496" s="229"/>
      <c r="B496" s="230"/>
      <c r="C496" s="130" t="s">
        <v>254</v>
      </c>
      <c r="D496" s="63"/>
      <c r="E496" s="21"/>
      <c r="F496" s="21"/>
      <c r="G496" s="138"/>
    </row>
    <row r="497" spans="1:7" x14ac:dyDescent="0.2">
      <c r="A497" s="229"/>
      <c r="B497" s="230"/>
      <c r="C497" s="130" t="s">
        <v>255</v>
      </c>
      <c r="D497" s="63"/>
      <c r="E497" s="21"/>
      <c r="F497" s="21"/>
      <c r="G497" s="138"/>
    </row>
    <row r="498" spans="1:7" s="18" customFormat="1" x14ac:dyDescent="0.25">
      <c r="A498" s="229" t="s">
        <v>146</v>
      </c>
      <c r="B498" s="230" t="s">
        <v>46</v>
      </c>
      <c r="C498" s="130" t="s">
        <v>190</v>
      </c>
      <c r="D498" s="38"/>
      <c r="E498" s="21"/>
      <c r="F498" s="21"/>
      <c r="G498" s="135"/>
    </row>
    <row r="499" spans="1:7" s="18" customFormat="1" ht="31.5" x14ac:dyDescent="0.25">
      <c r="A499" s="229"/>
      <c r="B499" s="230"/>
      <c r="C499" s="130" t="s">
        <v>250</v>
      </c>
      <c r="D499" s="38"/>
      <c r="E499" s="21"/>
      <c r="F499" s="21"/>
      <c r="G499" s="135"/>
    </row>
    <row r="500" spans="1:7" s="18" customFormat="1" x14ac:dyDescent="0.25">
      <c r="A500" s="229"/>
      <c r="B500" s="230"/>
      <c r="C500" s="130" t="s">
        <v>251</v>
      </c>
      <c r="D500" s="38"/>
      <c r="E500" s="21"/>
      <c r="F500" s="21"/>
      <c r="G500" s="135"/>
    </row>
    <row r="501" spans="1:7" s="18" customFormat="1" x14ac:dyDescent="0.25">
      <c r="A501" s="229"/>
      <c r="B501" s="230"/>
      <c r="C501" s="130" t="s">
        <v>252</v>
      </c>
      <c r="D501" s="38"/>
      <c r="E501" s="21"/>
      <c r="F501" s="21"/>
      <c r="G501" s="135"/>
    </row>
    <row r="502" spans="1:7" s="18" customFormat="1" ht="31.5" x14ac:dyDescent="0.25">
      <c r="A502" s="229"/>
      <c r="B502" s="230"/>
      <c r="C502" s="130" t="s">
        <v>253</v>
      </c>
      <c r="D502" s="38"/>
      <c r="E502" s="21"/>
      <c r="F502" s="21"/>
      <c r="G502" s="135"/>
    </row>
    <row r="503" spans="1:7" s="18" customFormat="1" ht="31.5" x14ac:dyDescent="0.25">
      <c r="A503" s="229"/>
      <c r="B503" s="230"/>
      <c r="C503" s="130" t="s">
        <v>254</v>
      </c>
      <c r="D503" s="38"/>
      <c r="E503" s="21"/>
      <c r="F503" s="21"/>
      <c r="G503" s="135"/>
    </row>
    <row r="504" spans="1:7" s="18" customFormat="1" x14ac:dyDescent="0.25">
      <c r="A504" s="229"/>
      <c r="B504" s="230"/>
      <c r="C504" s="130" t="s">
        <v>255</v>
      </c>
      <c r="D504" s="38"/>
      <c r="E504" s="21"/>
      <c r="F504" s="21"/>
      <c r="G504" s="135"/>
    </row>
    <row r="505" spans="1:7" x14ac:dyDescent="0.2">
      <c r="A505" s="229" t="s">
        <v>147</v>
      </c>
      <c r="B505" s="230" t="s">
        <v>148</v>
      </c>
      <c r="C505" s="130" t="s">
        <v>190</v>
      </c>
      <c r="D505" s="63"/>
      <c r="E505" s="21">
        <f>E507+E511</f>
        <v>30248.1</v>
      </c>
      <c r="F505" s="21">
        <f>F507+F511</f>
        <v>37778.6</v>
      </c>
      <c r="G505" s="139">
        <f t="shared" ref="G505" si="71">F505*100/E505</f>
        <v>124.89577857782804</v>
      </c>
    </row>
    <row r="506" spans="1:7" ht="31.5" x14ac:dyDescent="0.2">
      <c r="A506" s="229"/>
      <c r="B506" s="230"/>
      <c r="C506" s="130" t="s">
        <v>250</v>
      </c>
      <c r="D506" s="63"/>
      <c r="E506" s="21"/>
      <c r="F506" s="21"/>
      <c r="G506" s="138"/>
    </row>
    <row r="507" spans="1:7" x14ac:dyDescent="0.2">
      <c r="A507" s="229"/>
      <c r="B507" s="230"/>
      <c r="C507" s="130" t="s">
        <v>251</v>
      </c>
      <c r="D507" s="63" t="s">
        <v>211</v>
      </c>
      <c r="E507" s="21">
        <v>248.1</v>
      </c>
      <c r="F507" s="20">
        <v>213.6</v>
      </c>
      <c r="G507" s="139">
        <f t="shared" ref="G507" si="72">F507*100/E507</f>
        <v>86.094316807738821</v>
      </c>
    </row>
    <row r="508" spans="1:7" x14ac:dyDescent="0.2">
      <c r="A508" s="229"/>
      <c r="B508" s="230"/>
      <c r="C508" s="130" t="s">
        <v>252</v>
      </c>
      <c r="D508" s="63"/>
      <c r="E508" s="21"/>
      <c r="F508" s="21"/>
      <c r="G508" s="138"/>
    </row>
    <row r="509" spans="1:7" ht="31.5" x14ac:dyDescent="0.2">
      <c r="A509" s="229"/>
      <c r="B509" s="230"/>
      <c r="C509" s="130" t="s">
        <v>253</v>
      </c>
      <c r="D509" s="63"/>
      <c r="E509" s="21"/>
      <c r="F509" s="21"/>
      <c r="G509" s="138"/>
    </row>
    <row r="510" spans="1:7" ht="31.5" x14ac:dyDescent="0.2">
      <c r="A510" s="229"/>
      <c r="B510" s="230"/>
      <c r="C510" s="130" t="s">
        <v>254</v>
      </c>
      <c r="D510" s="63"/>
      <c r="E510" s="21"/>
      <c r="F510" s="21"/>
      <c r="G510" s="138"/>
    </row>
    <row r="511" spans="1:7" x14ac:dyDescent="0.2">
      <c r="A511" s="229"/>
      <c r="B511" s="230"/>
      <c r="C511" s="130" t="s">
        <v>255</v>
      </c>
      <c r="D511" s="63"/>
      <c r="E511" s="21">
        <v>30000</v>
      </c>
      <c r="F511" s="21">
        <v>37565</v>
      </c>
      <c r="G511" s="139">
        <f t="shared" ref="G511" si="73">F511*100/E511</f>
        <v>125.21666666666667</v>
      </c>
    </row>
    <row r="512" spans="1:7" x14ac:dyDescent="0.2">
      <c r="A512" s="229" t="s">
        <v>149</v>
      </c>
      <c r="B512" s="230" t="s">
        <v>47</v>
      </c>
      <c r="C512" s="130" t="s">
        <v>190</v>
      </c>
      <c r="D512" s="63"/>
      <c r="E512" s="21"/>
      <c r="F512" s="21"/>
      <c r="G512" s="138"/>
    </row>
    <row r="513" spans="1:7" ht="31.5" x14ac:dyDescent="0.2">
      <c r="A513" s="229"/>
      <c r="B513" s="230"/>
      <c r="C513" s="130" t="s">
        <v>250</v>
      </c>
      <c r="D513" s="63"/>
      <c r="E513" s="21"/>
      <c r="F513" s="21"/>
      <c r="G513" s="138"/>
    </row>
    <row r="514" spans="1:7" x14ac:dyDescent="0.2">
      <c r="A514" s="229"/>
      <c r="B514" s="230"/>
      <c r="C514" s="130" t="s">
        <v>251</v>
      </c>
      <c r="D514" s="63"/>
      <c r="E514" s="21"/>
      <c r="F514" s="21"/>
      <c r="G514" s="138"/>
    </row>
    <row r="515" spans="1:7" x14ac:dyDescent="0.2">
      <c r="A515" s="229"/>
      <c r="B515" s="230"/>
      <c r="C515" s="130" t="s">
        <v>252</v>
      </c>
      <c r="D515" s="63"/>
      <c r="E515" s="21"/>
      <c r="F515" s="21"/>
      <c r="G515" s="138"/>
    </row>
    <row r="516" spans="1:7" ht="31.5" x14ac:dyDescent="0.2">
      <c r="A516" s="229"/>
      <c r="B516" s="230"/>
      <c r="C516" s="130" t="s">
        <v>253</v>
      </c>
      <c r="D516" s="63"/>
      <c r="E516" s="21"/>
      <c r="F516" s="21"/>
      <c r="G516" s="138"/>
    </row>
    <row r="517" spans="1:7" ht="31.5" x14ac:dyDescent="0.2">
      <c r="A517" s="229"/>
      <c r="B517" s="230"/>
      <c r="C517" s="130" t="s">
        <v>254</v>
      </c>
      <c r="D517" s="63"/>
      <c r="E517" s="21"/>
      <c r="F517" s="21"/>
      <c r="G517" s="138"/>
    </row>
    <row r="518" spans="1:7" x14ac:dyDescent="0.2">
      <c r="A518" s="229"/>
      <c r="B518" s="230"/>
      <c r="C518" s="130" t="s">
        <v>255</v>
      </c>
      <c r="D518" s="63"/>
      <c r="E518" s="21"/>
      <c r="F518" s="21"/>
      <c r="G518" s="138"/>
    </row>
    <row r="519" spans="1:7" x14ac:dyDescent="0.2">
      <c r="A519" s="229" t="s">
        <v>150</v>
      </c>
      <c r="B519" s="230" t="s">
        <v>48</v>
      </c>
      <c r="C519" s="130" t="s">
        <v>190</v>
      </c>
      <c r="D519" s="38"/>
      <c r="E519" s="21"/>
      <c r="F519" s="21"/>
      <c r="G519" s="138"/>
    </row>
    <row r="520" spans="1:7" ht="31.5" x14ac:dyDescent="0.2">
      <c r="A520" s="229"/>
      <c r="B520" s="230"/>
      <c r="C520" s="130" t="s">
        <v>250</v>
      </c>
      <c r="D520" s="38"/>
      <c r="E520" s="21"/>
      <c r="F520" s="21"/>
      <c r="G520" s="138"/>
    </row>
    <row r="521" spans="1:7" x14ac:dyDescent="0.2">
      <c r="A521" s="229"/>
      <c r="B521" s="230"/>
      <c r="C521" s="130" t="s">
        <v>251</v>
      </c>
      <c r="D521" s="38"/>
      <c r="E521" s="21"/>
      <c r="F521" s="21"/>
      <c r="G521" s="138"/>
    </row>
    <row r="522" spans="1:7" x14ac:dyDescent="0.2">
      <c r="A522" s="229"/>
      <c r="B522" s="230"/>
      <c r="C522" s="130" t="s">
        <v>252</v>
      </c>
      <c r="D522" s="38"/>
      <c r="E522" s="21"/>
      <c r="F522" s="21"/>
      <c r="G522" s="138"/>
    </row>
    <row r="523" spans="1:7" ht="31.5" x14ac:dyDescent="0.2">
      <c r="A523" s="229"/>
      <c r="B523" s="230"/>
      <c r="C523" s="130" t="s">
        <v>253</v>
      </c>
      <c r="D523" s="38"/>
      <c r="E523" s="21"/>
      <c r="F523" s="21"/>
      <c r="G523" s="138"/>
    </row>
    <row r="524" spans="1:7" ht="31.5" x14ac:dyDescent="0.2">
      <c r="A524" s="229"/>
      <c r="B524" s="230"/>
      <c r="C524" s="130" t="s">
        <v>254</v>
      </c>
      <c r="D524" s="38"/>
      <c r="E524" s="21"/>
      <c r="F524" s="21"/>
      <c r="G524" s="138"/>
    </row>
    <row r="525" spans="1:7" x14ac:dyDescent="0.2">
      <c r="A525" s="229"/>
      <c r="B525" s="230"/>
      <c r="C525" s="130" t="s">
        <v>255</v>
      </c>
      <c r="D525" s="38"/>
      <c r="E525" s="21"/>
      <c r="F525" s="21"/>
      <c r="G525" s="138"/>
    </row>
    <row r="526" spans="1:7" x14ac:dyDescent="0.2">
      <c r="A526" s="229" t="s">
        <v>151</v>
      </c>
      <c r="B526" s="230" t="s">
        <v>49</v>
      </c>
      <c r="C526" s="130" t="s">
        <v>190</v>
      </c>
      <c r="D526" s="63"/>
      <c r="E526" s="21"/>
      <c r="F526" s="21"/>
      <c r="G526" s="138"/>
    </row>
    <row r="527" spans="1:7" ht="31.5" x14ac:dyDescent="0.2">
      <c r="A527" s="229"/>
      <c r="B527" s="230"/>
      <c r="C527" s="130" t="s">
        <v>250</v>
      </c>
      <c r="D527" s="63"/>
      <c r="E527" s="21"/>
      <c r="F527" s="21"/>
      <c r="G527" s="138"/>
    </row>
    <row r="528" spans="1:7" x14ac:dyDescent="0.2">
      <c r="A528" s="229"/>
      <c r="B528" s="230"/>
      <c r="C528" s="130" t="s">
        <v>251</v>
      </c>
      <c r="D528" s="63"/>
      <c r="E528" s="21"/>
      <c r="F528" s="21"/>
      <c r="G528" s="138"/>
    </row>
    <row r="529" spans="1:7" x14ac:dyDescent="0.2">
      <c r="A529" s="229"/>
      <c r="B529" s="230"/>
      <c r="C529" s="130" t="s">
        <v>252</v>
      </c>
      <c r="D529" s="63"/>
      <c r="E529" s="21"/>
      <c r="F529" s="21"/>
      <c r="G529" s="138"/>
    </row>
    <row r="530" spans="1:7" ht="31.5" x14ac:dyDescent="0.2">
      <c r="A530" s="229"/>
      <c r="B530" s="230"/>
      <c r="C530" s="130" t="s">
        <v>253</v>
      </c>
      <c r="D530" s="63"/>
      <c r="E530" s="21"/>
      <c r="F530" s="21"/>
      <c r="G530" s="138"/>
    </row>
    <row r="531" spans="1:7" ht="31.5" x14ac:dyDescent="0.2">
      <c r="A531" s="229"/>
      <c r="B531" s="230"/>
      <c r="C531" s="130" t="s">
        <v>254</v>
      </c>
      <c r="D531" s="63"/>
      <c r="E531" s="21"/>
      <c r="F531" s="21"/>
      <c r="G531" s="138"/>
    </row>
    <row r="532" spans="1:7" x14ac:dyDescent="0.2">
      <c r="A532" s="229"/>
      <c r="B532" s="230"/>
      <c r="C532" s="130" t="s">
        <v>255</v>
      </c>
      <c r="D532" s="63"/>
      <c r="E532" s="21"/>
      <c r="F532" s="21"/>
      <c r="G532" s="138"/>
    </row>
    <row r="533" spans="1:7" x14ac:dyDescent="0.2">
      <c r="A533" s="229" t="s">
        <v>152</v>
      </c>
      <c r="B533" s="211" t="s">
        <v>50</v>
      </c>
      <c r="C533" s="130" t="s">
        <v>190</v>
      </c>
      <c r="D533" s="63"/>
      <c r="E533" s="21"/>
      <c r="F533" s="21"/>
      <c r="G533" s="138"/>
    </row>
    <row r="534" spans="1:7" ht="31.5" x14ac:dyDescent="0.2">
      <c r="A534" s="229"/>
      <c r="B534" s="218"/>
      <c r="C534" s="130" t="s">
        <v>250</v>
      </c>
      <c r="D534" s="63"/>
      <c r="E534" s="21"/>
      <c r="F534" s="21"/>
      <c r="G534" s="138"/>
    </row>
    <row r="535" spans="1:7" x14ac:dyDescent="0.2">
      <c r="A535" s="229"/>
      <c r="B535" s="218"/>
      <c r="C535" s="130" t="s">
        <v>251</v>
      </c>
      <c r="D535" s="63"/>
      <c r="E535" s="21"/>
      <c r="F535" s="21"/>
      <c r="G535" s="138"/>
    </row>
    <row r="536" spans="1:7" x14ac:dyDescent="0.2">
      <c r="A536" s="229"/>
      <c r="B536" s="218"/>
      <c r="C536" s="130" t="s">
        <v>252</v>
      </c>
      <c r="D536" s="63"/>
      <c r="E536" s="21"/>
      <c r="F536" s="21"/>
      <c r="G536" s="138"/>
    </row>
    <row r="537" spans="1:7" ht="31.5" x14ac:dyDescent="0.2">
      <c r="A537" s="229"/>
      <c r="B537" s="218"/>
      <c r="C537" s="130" t="s">
        <v>253</v>
      </c>
      <c r="D537" s="63"/>
      <c r="E537" s="21"/>
      <c r="F537" s="21"/>
      <c r="G537" s="138"/>
    </row>
    <row r="538" spans="1:7" ht="31.5" x14ac:dyDescent="0.2">
      <c r="A538" s="229"/>
      <c r="B538" s="218"/>
      <c r="C538" s="130" t="s">
        <v>254</v>
      </c>
      <c r="D538" s="63"/>
      <c r="E538" s="21"/>
      <c r="F538" s="21"/>
      <c r="G538" s="138"/>
    </row>
    <row r="539" spans="1:7" x14ac:dyDescent="0.2">
      <c r="A539" s="229"/>
      <c r="B539" s="219"/>
      <c r="C539" s="130" t="s">
        <v>255</v>
      </c>
      <c r="D539" s="63"/>
      <c r="E539" s="21"/>
      <c r="F539" s="21"/>
      <c r="G539" s="138"/>
    </row>
    <row r="540" spans="1:7" x14ac:dyDescent="0.2">
      <c r="A540" s="229" t="s">
        <v>153</v>
      </c>
      <c r="B540" s="230" t="s">
        <v>154</v>
      </c>
      <c r="C540" s="130" t="s">
        <v>190</v>
      </c>
      <c r="D540" s="63" t="s">
        <v>211</v>
      </c>
      <c r="E540" s="21">
        <f t="shared" ref="E540" si="74">E542</f>
        <v>22317</v>
      </c>
      <c r="F540" s="21">
        <f>F542</f>
        <v>22116.6</v>
      </c>
      <c r="G540" s="139">
        <f t="shared" ref="G540" si="75">F540*100/E540</f>
        <v>99.102029842720796</v>
      </c>
    </row>
    <row r="541" spans="1:7" ht="31.5" x14ac:dyDescent="0.2">
      <c r="A541" s="229"/>
      <c r="B541" s="230"/>
      <c r="C541" s="130" t="s">
        <v>250</v>
      </c>
      <c r="D541" s="63"/>
      <c r="E541" s="21"/>
      <c r="F541" s="21"/>
      <c r="G541" s="138"/>
    </row>
    <row r="542" spans="1:7" x14ac:dyDescent="0.2">
      <c r="A542" s="229"/>
      <c r="B542" s="230"/>
      <c r="C542" s="130" t="s">
        <v>251</v>
      </c>
      <c r="D542" s="63" t="s">
        <v>211</v>
      </c>
      <c r="E542" s="21">
        <v>22317</v>
      </c>
      <c r="F542" s="20">
        <v>22116.6</v>
      </c>
      <c r="G542" s="139">
        <f t="shared" ref="G542" si="76">F542*100/E542</f>
        <v>99.102029842720796</v>
      </c>
    </row>
    <row r="543" spans="1:7" x14ac:dyDescent="0.2">
      <c r="A543" s="229"/>
      <c r="B543" s="230"/>
      <c r="C543" s="130" t="s">
        <v>252</v>
      </c>
      <c r="D543" s="63"/>
      <c r="E543" s="21"/>
      <c r="F543" s="21"/>
      <c r="G543" s="138"/>
    </row>
    <row r="544" spans="1:7" ht="31.5" x14ac:dyDescent="0.2">
      <c r="A544" s="229"/>
      <c r="B544" s="230"/>
      <c r="C544" s="130" t="s">
        <v>253</v>
      </c>
      <c r="D544" s="63"/>
      <c r="E544" s="21"/>
      <c r="F544" s="21"/>
      <c r="G544" s="138"/>
    </row>
    <row r="545" spans="1:7" ht="31.5" x14ac:dyDescent="0.2">
      <c r="A545" s="229"/>
      <c r="B545" s="230"/>
      <c r="C545" s="130" t="s">
        <v>254</v>
      </c>
      <c r="D545" s="63"/>
      <c r="E545" s="21"/>
      <c r="F545" s="21"/>
      <c r="G545" s="138"/>
    </row>
    <row r="546" spans="1:7" x14ac:dyDescent="0.2">
      <c r="A546" s="229"/>
      <c r="B546" s="230"/>
      <c r="C546" s="130" t="s">
        <v>255</v>
      </c>
      <c r="D546" s="63"/>
      <c r="E546" s="21"/>
      <c r="F546" s="21"/>
      <c r="G546" s="138"/>
    </row>
    <row r="547" spans="1:7" x14ac:dyDescent="0.2">
      <c r="A547" s="229" t="s">
        <v>155</v>
      </c>
      <c r="B547" s="230" t="s">
        <v>156</v>
      </c>
      <c r="C547" s="130" t="s">
        <v>190</v>
      </c>
      <c r="D547" s="63" t="s">
        <v>211</v>
      </c>
      <c r="E547" s="21">
        <f>E554</f>
        <v>80</v>
      </c>
      <c r="F547" s="21">
        <f>F549</f>
        <v>79.319999999999993</v>
      </c>
      <c r="G547" s="139">
        <f t="shared" ref="G547" si="77">F547*100/E547</f>
        <v>99.149999999999991</v>
      </c>
    </row>
    <row r="548" spans="1:7" ht="31.5" x14ac:dyDescent="0.25">
      <c r="A548" s="229"/>
      <c r="B548" s="230"/>
      <c r="C548" s="130" t="s">
        <v>250</v>
      </c>
      <c r="E548" s="21"/>
      <c r="F548" s="21"/>
      <c r="G548" s="138"/>
    </row>
    <row r="549" spans="1:7" x14ac:dyDescent="0.2">
      <c r="A549" s="229"/>
      <c r="B549" s="230"/>
      <c r="C549" s="130" t="s">
        <v>251</v>
      </c>
      <c r="D549" s="63" t="s">
        <v>211</v>
      </c>
      <c r="E549" s="21">
        <f>E556</f>
        <v>80</v>
      </c>
      <c r="F549" s="21">
        <f>F556</f>
        <v>79.319999999999993</v>
      </c>
      <c r="G549" s="139">
        <f t="shared" ref="G549" si="78">F549*100/E549</f>
        <v>99.149999999999991</v>
      </c>
    </row>
    <row r="550" spans="1:7" x14ac:dyDescent="0.2">
      <c r="A550" s="229"/>
      <c r="B550" s="230"/>
      <c r="C550" s="130" t="s">
        <v>252</v>
      </c>
      <c r="D550" s="63"/>
      <c r="E550" s="21"/>
      <c r="F550" s="21"/>
      <c r="G550" s="138"/>
    </row>
    <row r="551" spans="1:7" ht="31.5" x14ac:dyDescent="0.2">
      <c r="A551" s="229"/>
      <c r="B551" s="230"/>
      <c r="C551" s="130" t="s">
        <v>253</v>
      </c>
      <c r="D551" s="63"/>
      <c r="E551" s="21"/>
      <c r="F551" s="21"/>
      <c r="G551" s="138"/>
    </row>
    <row r="552" spans="1:7" ht="31.5" x14ac:dyDescent="0.2">
      <c r="A552" s="229"/>
      <c r="B552" s="230"/>
      <c r="C552" s="130" t="s">
        <v>254</v>
      </c>
      <c r="D552" s="63"/>
      <c r="E552" s="21"/>
      <c r="F552" s="21"/>
      <c r="G552" s="138"/>
    </row>
    <row r="553" spans="1:7" x14ac:dyDescent="0.2">
      <c r="A553" s="229"/>
      <c r="B553" s="230"/>
      <c r="C553" s="130" t="s">
        <v>255</v>
      </c>
      <c r="D553" s="63"/>
      <c r="E553" s="21"/>
      <c r="F553" s="21"/>
      <c r="G553" s="138"/>
    </row>
    <row r="554" spans="1:7" x14ac:dyDescent="0.2">
      <c r="A554" s="229" t="s">
        <v>157</v>
      </c>
      <c r="B554" s="230" t="s">
        <v>39</v>
      </c>
      <c r="C554" s="130" t="s">
        <v>190</v>
      </c>
      <c r="D554" s="63" t="s">
        <v>211</v>
      </c>
      <c r="E554" s="21">
        <f>E556</f>
        <v>80</v>
      </c>
      <c r="F554" s="21">
        <f>F556</f>
        <v>79.319999999999993</v>
      </c>
      <c r="G554" s="139">
        <f t="shared" ref="G554" si="79">F554*100/E554</f>
        <v>99.149999999999991</v>
      </c>
    </row>
    <row r="555" spans="1:7" ht="31.5" x14ac:dyDescent="0.25">
      <c r="A555" s="229"/>
      <c r="B555" s="230"/>
      <c r="C555" s="130" t="s">
        <v>250</v>
      </c>
      <c r="E555" s="21"/>
      <c r="F555" s="21"/>
      <c r="G555" s="138"/>
    </row>
    <row r="556" spans="1:7" x14ac:dyDescent="0.2">
      <c r="A556" s="229"/>
      <c r="B556" s="230"/>
      <c r="C556" s="130" t="s">
        <v>251</v>
      </c>
      <c r="D556" s="63" t="s">
        <v>211</v>
      </c>
      <c r="E556" s="21">
        <v>80</v>
      </c>
      <c r="F556" s="21">
        <v>79.319999999999993</v>
      </c>
      <c r="G556" s="139">
        <f t="shared" ref="G556" si="80">F556*100/E556</f>
        <v>99.149999999999991</v>
      </c>
    </row>
    <row r="557" spans="1:7" x14ac:dyDescent="0.2">
      <c r="A557" s="229"/>
      <c r="B557" s="230"/>
      <c r="C557" s="130" t="s">
        <v>252</v>
      </c>
      <c r="D557" s="63"/>
      <c r="E557" s="21"/>
      <c r="F557" s="21"/>
      <c r="G557" s="138"/>
    </row>
    <row r="558" spans="1:7" ht="31.5" x14ac:dyDescent="0.2">
      <c r="A558" s="229"/>
      <c r="B558" s="230"/>
      <c r="C558" s="130" t="s">
        <v>253</v>
      </c>
      <c r="D558" s="63"/>
      <c r="E558" s="21"/>
      <c r="F558" s="21"/>
      <c r="G558" s="138"/>
    </row>
    <row r="559" spans="1:7" ht="31.5" x14ac:dyDescent="0.2">
      <c r="A559" s="229"/>
      <c r="B559" s="230"/>
      <c r="C559" s="130" t="s">
        <v>254</v>
      </c>
      <c r="D559" s="63"/>
      <c r="E559" s="21"/>
      <c r="F559" s="21"/>
      <c r="G559" s="138"/>
    </row>
    <row r="560" spans="1:7" x14ac:dyDescent="0.2">
      <c r="A560" s="229"/>
      <c r="B560" s="230"/>
      <c r="C560" s="130" t="s">
        <v>255</v>
      </c>
      <c r="D560" s="63"/>
      <c r="E560" s="21"/>
      <c r="F560" s="21"/>
      <c r="G560" s="138"/>
    </row>
    <row r="561" spans="1:7" s="68" customFormat="1" x14ac:dyDescent="0.2">
      <c r="A561" s="229" t="s">
        <v>158</v>
      </c>
      <c r="B561" s="230" t="s">
        <v>262</v>
      </c>
      <c r="C561" s="130" t="s">
        <v>190</v>
      </c>
      <c r="D561" s="63"/>
      <c r="E561" s="21"/>
      <c r="F561" s="21"/>
      <c r="G561" s="138"/>
    </row>
    <row r="562" spans="1:7" s="68" customFormat="1" ht="31.5" x14ac:dyDescent="0.2">
      <c r="A562" s="229"/>
      <c r="B562" s="230"/>
      <c r="C562" s="130" t="s">
        <v>250</v>
      </c>
      <c r="D562" s="63"/>
      <c r="E562" s="21"/>
      <c r="F562" s="21"/>
      <c r="G562" s="138"/>
    </row>
    <row r="563" spans="1:7" s="68" customFormat="1" x14ac:dyDescent="0.2">
      <c r="A563" s="229"/>
      <c r="B563" s="230"/>
      <c r="C563" s="130" t="s">
        <v>251</v>
      </c>
      <c r="D563" s="63"/>
      <c r="E563" s="21"/>
      <c r="F563" s="21"/>
      <c r="G563" s="138"/>
    </row>
    <row r="564" spans="1:7" s="68" customFormat="1" x14ac:dyDescent="0.2">
      <c r="A564" s="229"/>
      <c r="B564" s="230"/>
      <c r="C564" s="130" t="s">
        <v>252</v>
      </c>
      <c r="D564" s="63"/>
      <c r="E564" s="21"/>
      <c r="F564" s="21"/>
      <c r="G564" s="138"/>
    </row>
    <row r="565" spans="1:7" s="68" customFormat="1" ht="31.5" x14ac:dyDescent="0.2">
      <c r="A565" s="229"/>
      <c r="B565" s="230"/>
      <c r="C565" s="130" t="s">
        <v>253</v>
      </c>
      <c r="D565" s="63"/>
      <c r="E565" s="21"/>
      <c r="F565" s="21"/>
      <c r="G565" s="138"/>
    </row>
    <row r="566" spans="1:7" s="68" customFormat="1" ht="31.5" x14ac:dyDescent="0.2">
      <c r="A566" s="229"/>
      <c r="B566" s="230"/>
      <c r="C566" s="130" t="s">
        <v>254</v>
      </c>
      <c r="D566" s="63"/>
      <c r="E566" s="21"/>
      <c r="F566" s="21"/>
      <c r="G566" s="138"/>
    </row>
    <row r="567" spans="1:7" s="68" customFormat="1" x14ac:dyDescent="0.2">
      <c r="A567" s="229"/>
      <c r="B567" s="230"/>
      <c r="C567" s="130" t="s">
        <v>255</v>
      </c>
      <c r="D567" s="63"/>
      <c r="E567" s="21"/>
      <c r="F567" s="21"/>
      <c r="G567" s="138"/>
    </row>
    <row r="568" spans="1:7" x14ac:dyDescent="0.2">
      <c r="A568" s="229" t="s">
        <v>159</v>
      </c>
      <c r="B568" s="230" t="s">
        <v>160</v>
      </c>
      <c r="C568" s="130" t="s">
        <v>190</v>
      </c>
      <c r="D568" s="63"/>
      <c r="E568" s="21"/>
      <c r="F568" s="21"/>
      <c r="G568" s="138"/>
    </row>
    <row r="569" spans="1:7" ht="31.5" x14ac:dyDescent="0.2">
      <c r="A569" s="229"/>
      <c r="B569" s="230"/>
      <c r="C569" s="130" t="s">
        <v>250</v>
      </c>
      <c r="D569" s="63"/>
      <c r="E569" s="21"/>
      <c r="F569" s="21"/>
      <c r="G569" s="138"/>
    </row>
    <row r="570" spans="1:7" x14ac:dyDescent="0.2">
      <c r="A570" s="229"/>
      <c r="B570" s="230"/>
      <c r="C570" s="130" t="s">
        <v>251</v>
      </c>
      <c r="D570" s="63"/>
      <c r="E570" s="21"/>
      <c r="F570" s="21"/>
      <c r="G570" s="138"/>
    </row>
    <row r="571" spans="1:7" x14ac:dyDescent="0.2">
      <c r="A571" s="229"/>
      <c r="B571" s="230"/>
      <c r="C571" s="130" t="s">
        <v>252</v>
      </c>
      <c r="D571" s="63"/>
      <c r="E571" s="21"/>
      <c r="F571" s="21"/>
      <c r="G571" s="138"/>
    </row>
    <row r="572" spans="1:7" ht="31.5" x14ac:dyDescent="0.2">
      <c r="A572" s="229"/>
      <c r="B572" s="230"/>
      <c r="C572" s="130" t="s">
        <v>253</v>
      </c>
      <c r="D572" s="63"/>
      <c r="E572" s="21"/>
      <c r="F572" s="21"/>
      <c r="G572" s="138"/>
    </row>
    <row r="573" spans="1:7" ht="31.5" x14ac:dyDescent="0.2">
      <c r="A573" s="229"/>
      <c r="B573" s="230"/>
      <c r="C573" s="130" t="s">
        <v>254</v>
      </c>
      <c r="D573" s="63"/>
      <c r="E573" s="21"/>
      <c r="F573" s="21"/>
      <c r="G573" s="138"/>
    </row>
    <row r="574" spans="1:7" x14ac:dyDescent="0.2">
      <c r="A574" s="229"/>
      <c r="B574" s="230"/>
      <c r="C574" s="130" t="s">
        <v>255</v>
      </c>
      <c r="D574" s="63"/>
      <c r="E574" s="21"/>
      <c r="F574" s="21"/>
      <c r="G574" s="138"/>
    </row>
    <row r="575" spans="1:7" x14ac:dyDescent="0.2">
      <c r="A575" s="229" t="s">
        <v>161</v>
      </c>
      <c r="B575" s="230" t="s">
        <v>40</v>
      </c>
      <c r="C575" s="130" t="s">
        <v>190</v>
      </c>
      <c r="D575" s="63"/>
      <c r="E575" s="21"/>
      <c r="F575" s="21"/>
      <c r="G575" s="138"/>
    </row>
    <row r="576" spans="1:7" ht="31.5" x14ac:dyDescent="0.2">
      <c r="A576" s="229"/>
      <c r="B576" s="230"/>
      <c r="C576" s="130" t="s">
        <v>250</v>
      </c>
      <c r="D576" s="63"/>
      <c r="E576" s="21"/>
      <c r="F576" s="21"/>
      <c r="G576" s="138"/>
    </row>
    <row r="577" spans="1:7" x14ac:dyDescent="0.2">
      <c r="A577" s="229"/>
      <c r="B577" s="230"/>
      <c r="C577" s="130" t="s">
        <v>251</v>
      </c>
      <c r="D577" s="63"/>
      <c r="E577" s="21"/>
      <c r="F577" s="21"/>
      <c r="G577" s="138"/>
    </row>
    <row r="578" spans="1:7" x14ac:dyDescent="0.2">
      <c r="A578" s="229"/>
      <c r="B578" s="230"/>
      <c r="C578" s="130" t="s">
        <v>252</v>
      </c>
      <c r="D578" s="63"/>
      <c r="E578" s="21"/>
      <c r="F578" s="21"/>
      <c r="G578" s="138"/>
    </row>
    <row r="579" spans="1:7" ht="31.5" x14ac:dyDescent="0.2">
      <c r="A579" s="229"/>
      <c r="B579" s="230"/>
      <c r="C579" s="130" t="s">
        <v>253</v>
      </c>
      <c r="D579" s="63"/>
      <c r="E579" s="21"/>
      <c r="F579" s="21"/>
      <c r="G579" s="138"/>
    </row>
    <row r="580" spans="1:7" ht="31.5" x14ac:dyDescent="0.2">
      <c r="A580" s="229"/>
      <c r="B580" s="230"/>
      <c r="C580" s="130" t="s">
        <v>254</v>
      </c>
      <c r="D580" s="63"/>
      <c r="E580" s="21"/>
      <c r="F580" s="21"/>
      <c r="G580" s="138"/>
    </row>
    <row r="581" spans="1:7" x14ac:dyDescent="0.2">
      <c r="A581" s="229"/>
      <c r="B581" s="230"/>
      <c r="C581" s="130" t="s">
        <v>255</v>
      </c>
      <c r="D581" s="63"/>
      <c r="E581" s="21"/>
      <c r="F581" s="21"/>
      <c r="G581" s="138"/>
    </row>
    <row r="582" spans="1:7" x14ac:dyDescent="0.2">
      <c r="A582" s="229" t="s">
        <v>162</v>
      </c>
      <c r="B582" s="230" t="s">
        <v>41</v>
      </c>
      <c r="C582" s="130" t="s">
        <v>190</v>
      </c>
      <c r="D582" s="63"/>
      <c r="E582" s="21"/>
      <c r="F582" s="21"/>
      <c r="G582" s="138"/>
    </row>
    <row r="583" spans="1:7" ht="31.5" x14ac:dyDescent="0.2">
      <c r="A583" s="229"/>
      <c r="B583" s="230"/>
      <c r="C583" s="130" t="s">
        <v>250</v>
      </c>
      <c r="D583" s="63"/>
      <c r="E583" s="21"/>
      <c r="F583" s="21"/>
      <c r="G583" s="138"/>
    </row>
    <row r="584" spans="1:7" x14ac:dyDescent="0.2">
      <c r="A584" s="229"/>
      <c r="B584" s="230"/>
      <c r="C584" s="130" t="s">
        <v>251</v>
      </c>
      <c r="D584" s="63"/>
      <c r="E584" s="21"/>
      <c r="F584" s="21"/>
      <c r="G584" s="138"/>
    </row>
    <row r="585" spans="1:7" x14ac:dyDescent="0.2">
      <c r="A585" s="229"/>
      <c r="B585" s="230"/>
      <c r="C585" s="130" t="s">
        <v>252</v>
      </c>
      <c r="D585" s="63"/>
      <c r="E585" s="21"/>
      <c r="F585" s="21"/>
      <c r="G585" s="138"/>
    </row>
    <row r="586" spans="1:7" ht="31.5" x14ac:dyDescent="0.2">
      <c r="A586" s="229"/>
      <c r="B586" s="230"/>
      <c r="C586" s="130" t="s">
        <v>253</v>
      </c>
      <c r="D586" s="63"/>
      <c r="E586" s="21"/>
      <c r="F586" s="21"/>
      <c r="G586" s="138"/>
    </row>
    <row r="587" spans="1:7" ht="31.5" x14ac:dyDescent="0.2">
      <c r="A587" s="229"/>
      <c r="B587" s="230"/>
      <c r="C587" s="130" t="s">
        <v>254</v>
      </c>
      <c r="D587" s="63"/>
      <c r="E587" s="21"/>
      <c r="F587" s="21"/>
      <c r="G587" s="138"/>
    </row>
    <row r="588" spans="1:7" x14ac:dyDescent="0.2">
      <c r="A588" s="229"/>
      <c r="B588" s="230"/>
      <c r="C588" s="130" t="s">
        <v>255</v>
      </c>
      <c r="D588" s="63"/>
      <c r="E588" s="21"/>
      <c r="F588" s="21"/>
      <c r="G588" s="138"/>
    </row>
    <row r="589" spans="1:7" x14ac:dyDescent="0.2">
      <c r="A589" s="229" t="s">
        <v>163</v>
      </c>
      <c r="B589" s="230" t="s">
        <v>164</v>
      </c>
      <c r="C589" s="130" t="s">
        <v>190</v>
      </c>
      <c r="D589" s="63"/>
      <c r="E589" s="21"/>
      <c r="F589" s="21"/>
      <c r="G589" s="138"/>
    </row>
    <row r="590" spans="1:7" ht="31.5" x14ac:dyDescent="0.2">
      <c r="A590" s="229"/>
      <c r="B590" s="230"/>
      <c r="C590" s="130" t="s">
        <v>250</v>
      </c>
      <c r="D590" s="63"/>
      <c r="E590" s="21"/>
      <c r="F590" s="21"/>
      <c r="G590" s="138"/>
    </row>
    <row r="591" spans="1:7" x14ac:dyDescent="0.2">
      <c r="A591" s="229"/>
      <c r="B591" s="230"/>
      <c r="C591" s="130" t="s">
        <v>251</v>
      </c>
      <c r="D591" s="63"/>
      <c r="E591" s="21"/>
      <c r="F591" s="21"/>
      <c r="G591" s="138"/>
    </row>
    <row r="592" spans="1:7" x14ac:dyDescent="0.2">
      <c r="A592" s="229"/>
      <c r="B592" s="230"/>
      <c r="C592" s="130" t="s">
        <v>252</v>
      </c>
      <c r="D592" s="63"/>
      <c r="E592" s="21"/>
      <c r="F592" s="21"/>
      <c r="G592" s="138"/>
    </row>
    <row r="593" spans="1:7" ht="31.5" x14ac:dyDescent="0.2">
      <c r="A593" s="229"/>
      <c r="B593" s="230"/>
      <c r="C593" s="130" t="s">
        <v>253</v>
      </c>
      <c r="D593" s="63"/>
      <c r="E593" s="21"/>
      <c r="F593" s="21"/>
      <c r="G593" s="138"/>
    </row>
    <row r="594" spans="1:7" ht="31.5" x14ac:dyDescent="0.2">
      <c r="A594" s="229"/>
      <c r="B594" s="230"/>
      <c r="C594" s="130" t="s">
        <v>254</v>
      </c>
      <c r="D594" s="63"/>
      <c r="E594" s="21"/>
      <c r="F594" s="21"/>
      <c r="G594" s="138"/>
    </row>
    <row r="595" spans="1:7" x14ac:dyDescent="0.2">
      <c r="A595" s="229"/>
      <c r="B595" s="230"/>
      <c r="C595" s="130" t="s">
        <v>255</v>
      </c>
      <c r="D595" s="63"/>
      <c r="E595" s="21"/>
      <c r="F595" s="21"/>
      <c r="G595" s="138"/>
    </row>
    <row r="596" spans="1:7" x14ac:dyDescent="0.2">
      <c r="A596" s="229" t="s">
        <v>165</v>
      </c>
      <c r="B596" s="230" t="s">
        <v>166</v>
      </c>
      <c r="C596" s="130" t="s">
        <v>190</v>
      </c>
      <c r="D596" s="63"/>
      <c r="E596" s="21"/>
      <c r="F596" s="21"/>
      <c r="G596" s="138"/>
    </row>
    <row r="597" spans="1:7" ht="31.5" x14ac:dyDescent="0.2">
      <c r="A597" s="229"/>
      <c r="B597" s="230"/>
      <c r="C597" s="130" t="s">
        <v>250</v>
      </c>
      <c r="D597" s="63"/>
      <c r="E597" s="21"/>
      <c r="F597" s="21"/>
      <c r="G597" s="138"/>
    </row>
    <row r="598" spans="1:7" x14ac:dyDescent="0.2">
      <c r="A598" s="229"/>
      <c r="B598" s="230"/>
      <c r="C598" s="130" t="s">
        <v>251</v>
      </c>
      <c r="D598" s="63"/>
      <c r="E598" s="21"/>
      <c r="F598" s="21"/>
      <c r="G598" s="138"/>
    </row>
    <row r="599" spans="1:7" x14ac:dyDescent="0.2">
      <c r="A599" s="229"/>
      <c r="B599" s="230"/>
      <c r="C599" s="130" t="s">
        <v>252</v>
      </c>
      <c r="D599" s="63"/>
      <c r="E599" s="21"/>
      <c r="F599" s="21"/>
      <c r="G599" s="138"/>
    </row>
    <row r="600" spans="1:7" ht="31.5" x14ac:dyDescent="0.2">
      <c r="A600" s="229"/>
      <c r="B600" s="230"/>
      <c r="C600" s="130" t="s">
        <v>253</v>
      </c>
      <c r="D600" s="63"/>
      <c r="E600" s="21"/>
      <c r="F600" s="21"/>
      <c r="G600" s="138"/>
    </row>
    <row r="601" spans="1:7" ht="31.5" x14ac:dyDescent="0.2">
      <c r="A601" s="229"/>
      <c r="B601" s="230"/>
      <c r="C601" s="130" t="s">
        <v>254</v>
      </c>
      <c r="D601" s="63"/>
      <c r="E601" s="21"/>
      <c r="F601" s="21"/>
      <c r="G601" s="138"/>
    </row>
    <row r="602" spans="1:7" x14ac:dyDescent="0.2">
      <c r="A602" s="229"/>
      <c r="B602" s="230"/>
      <c r="C602" s="130" t="s">
        <v>255</v>
      </c>
      <c r="D602" s="63"/>
      <c r="E602" s="21"/>
      <c r="F602" s="21"/>
      <c r="G602" s="138"/>
    </row>
  </sheetData>
  <mergeCells count="174">
    <mergeCell ref="A596:A602"/>
    <mergeCell ref="B596:B602"/>
    <mergeCell ref="A1:F1"/>
    <mergeCell ref="A2:F2"/>
    <mergeCell ref="A3:F3"/>
    <mergeCell ref="A4:F4"/>
    <mergeCell ref="A575:A581"/>
    <mergeCell ref="B575:B581"/>
    <mergeCell ref="A582:A588"/>
    <mergeCell ref="B582:B588"/>
    <mergeCell ref="A589:A595"/>
    <mergeCell ref="B589:B595"/>
    <mergeCell ref="A554:A560"/>
    <mergeCell ref="B554:B560"/>
    <mergeCell ref="A561:A567"/>
    <mergeCell ref="B561:B567"/>
    <mergeCell ref="A568:A574"/>
    <mergeCell ref="B568:B574"/>
    <mergeCell ref="A533:A539"/>
    <mergeCell ref="B533:B539"/>
    <mergeCell ref="A540:A546"/>
    <mergeCell ref="B540:B546"/>
    <mergeCell ref="A547:A553"/>
    <mergeCell ref="B547:B553"/>
    <mergeCell ref="A512:A518"/>
    <mergeCell ref="B512:B518"/>
    <mergeCell ref="A519:A525"/>
    <mergeCell ref="B519:B525"/>
    <mergeCell ref="A526:A532"/>
    <mergeCell ref="B526:B532"/>
    <mergeCell ref="A491:A497"/>
    <mergeCell ref="B491:B497"/>
    <mergeCell ref="A498:A504"/>
    <mergeCell ref="B498:B504"/>
    <mergeCell ref="A505:A511"/>
    <mergeCell ref="B505:B511"/>
    <mergeCell ref="A470:A476"/>
    <mergeCell ref="B470:B476"/>
    <mergeCell ref="A477:A483"/>
    <mergeCell ref="B477:B483"/>
    <mergeCell ref="A484:A490"/>
    <mergeCell ref="B484:B490"/>
    <mergeCell ref="A449:A455"/>
    <mergeCell ref="B449:B455"/>
    <mergeCell ref="A456:A462"/>
    <mergeCell ref="B456:B462"/>
    <mergeCell ref="A463:A469"/>
    <mergeCell ref="B463:B469"/>
    <mergeCell ref="A428:A434"/>
    <mergeCell ref="B428:B434"/>
    <mergeCell ref="A435:A441"/>
    <mergeCell ref="B435:B441"/>
    <mergeCell ref="A442:A448"/>
    <mergeCell ref="B442:B448"/>
    <mergeCell ref="A407:A413"/>
    <mergeCell ref="B407:B413"/>
    <mergeCell ref="A414:A420"/>
    <mergeCell ref="B414:B420"/>
    <mergeCell ref="A421:A427"/>
    <mergeCell ref="B421:B427"/>
    <mergeCell ref="A386:A392"/>
    <mergeCell ref="B386:B392"/>
    <mergeCell ref="A393:A399"/>
    <mergeCell ref="B393:B399"/>
    <mergeCell ref="A400:A406"/>
    <mergeCell ref="B400:B406"/>
    <mergeCell ref="A365:A371"/>
    <mergeCell ref="B365:B371"/>
    <mergeCell ref="A372:A378"/>
    <mergeCell ref="B372:B378"/>
    <mergeCell ref="A379:A385"/>
    <mergeCell ref="B379:B385"/>
    <mergeCell ref="A344:A350"/>
    <mergeCell ref="B344:B350"/>
    <mergeCell ref="A351:A357"/>
    <mergeCell ref="B351:B357"/>
    <mergeCell ref="A358:A364"/>
    <mergeCell ref="B358:B364"/>
    <mergeCell ref="A323:A329"/>
    <mergeCell ref="B323:B329"/>
    <mergeCell ref="A330:A336"/>
    <mergeCell ref="B330:B336"/>
    <mergeCell ref="A337:A343"/>
    <mergeCell ref="B337:B343"/>
    <mergeCell ref="A302:A308"/>
    <mergeCell ref="B302:B308"/>
    <mergeCell ref="A309:A315"/>
    <mergeCell ref="B309:B315"/>
    <mergeCell ref="A316:A322"/>
    <mergeCell ref="B316:B322"/>
    <mergeCell ref="A281:A287"/>
    <mergeCell ref="B281:B287"/>
    <mergeCell ref="A288:A294"/>
    <mergeCell ref="B288:B294"/>
    <mergeCell ref="A295:A301"/>
    <mergeCell ref="B295:B301"/>
    <mergeCell ref="A260:A266"/>
    <mergeCell ref="B260:B266"/>
    <mergeCell ref="A267:A273"/>
    <mergeCell ref="B267:B273"/>
    <mergeCell ref="A274:A280"/>
    <mergeCell ref="B274:B280"/>
    <mergeCell ref="A239:A245"/>
    <mergeCell ref="B239:B245"/>
    <mergeCell ref="A246:A252"/>
    <mergeCell ref="B246:B252"/>
    <mergeCell ref="A253:A259"/>
    <mergeCell ref="B253:B259"/>
    <mergeCell ref="A218:A224"/>
    <mergeCell ref="B218:B224"/>
    <mergeCell ref="A225:A231"/>
    <mergeCell ref="B225:B231"/>
    <mergeCell ref="A232:A238"/>
    <mergeCell ref="B232:B238"/>
    <mergeCell ref="A197:A203"/>
    <mergeCell ref="B197:B203"/>
    <mergeCell ref="A204:A210"/>
    <mergeCell ref="B204:B210"/>
    <mergeCell ref="A211:A217"/>
    <mergeCell ref="B211:B217"/>
    <mergeCell ref="A176:A182"/>
    <mergeCell ref="B176:B182"/>
    <mergeCell ref="A183:A189"/>
    <mergeCell ref="B183:B189"/>
    <mergeCell ref="A190:A196"/>
    <mergeCell ref="B190:B196"/>
    <mergeCell ref="A155:A161"/>
    <mergeCell ref="B155:B161"/>
    <mergeCell ref="A162:A168"/>
    <mergeCell ref="B162:B168"/>
    <mergeCell ref="A169:A175"/>
    <mergeCell ref="B169:B175"/>
    <mergeCell ref="A134:A140"/>
    <mergeCell ref="B134:B140"/>
    <mergeCell ref="A141:A147"/>
    <mergeCell ref="B141:B147"/>
    <mergeCell ref="A148:A154"/>
    <mergeCell ref="B148:B154"/>
    <mergeCell ref="A113:A119"/>
    <mergeCell ref="B113:B119"/>
    <mergeCell ref="A120:A126"/>
    <mergeCell ref="B120:B126"/>
    <mergeCell ref="A127:A133"/>
    <mergeCell ref="B127:B133"/>
    <mergeCell ref="A99:A105"/>
    <mergeCell ref="B99:B105"/>
    <mergeCell ref="A106:A112"/>
    <mergeCell ref="B106:B112"/>
    <mergeCell ref="A71:A77"/>
    <mergeCell ref="B71:B77"/>
    <mergeCell ref="A78:A84"/>
    <mergeCell ref="B78:B84"/>
    <mergeCell ref="A85:A91"/>
    <mergeCell ref="B85:B91"/>
    <mergeCell ref="A64:A70"/>
    <mergeCell ref="B64:B70"/>
    <mergeCell ref="A29:A35"/>
    <mergeCell ref="B29:B35"/>
    <mergeCell ref="A36:A42"/>
    <mergeCell ref="B36:B42"/>
    <mergeCell ref="A43:A49"/>
    <mergeCell ref="B43:B49"/>
    <mergeCell ref="A92:A98"/>
    <mergeCell ref="B92:B98"/>
    <mergeCell ref="A8:A14"/>
    <mergeCell ref="B8:B14"/>
    <mergeCell ref="A15:A21"/>
    <mergeCell ref="B15:B21"/>
    <mergeCell ref="A22:A28"/>
    <mergeCell ref="B22:B28"/>
    <mergeCell ref="A50:A56"/>
    <mergeCell ref="B50:B56"/>
    <mergeCell ref="A57:A63"/>
    <mergeCell ref="B57:B63"/>
  </mergeCells>
  <pageMargins left="0.31496062992125984" right="0.31496062992125984" top="0.35433070866141736" bottom="0.35433070866141736" header="0.31496062992125984" footer="0.31496062992125984"/>
  <pageSetup paperSize="9" scale="55" fitToHeight="0" orientation="portrait" r:id="rId1"/>
  <headerFooter differentFirst="1">
    <oddHeader>&amp;C&amp;P</oddHeader>
  </headerFooter>
  <rowBreaks count="9" manualBreakCount="9">
    <brk id="56" max="16383" man="1"/>
    <brk id="112" max="16383" man="1"/>
    <brk id="196" max="16383" man="1"/>
    <brk id="252" max="16383" man="1"/>
    <brk id="308" max="16383" man="1"/>
    <brk id="357" max="16383" man="1"/>
    <brk id="462" max="16383" man="1"/>
    <brk id="518" max="16383" man="1"/>
    <brk id="5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Таблица 9</vt:lpstr>
      <vt:lpstr>Таблица 10</vt:lpstr>
      <vt:lpstr>Таблица 12</vt:lpstr>
      <vt:lpstr>Таблица 13</vt:lpstr>
      <vt:lpstr>'Таблица 10'!Заголовки_для_печати</vt:lpstr>
      <vt:lpstr>'Таблица 12'!Заголовки_для_печати</vt:lpstr>
      <vt:lpstr>'Таблица 13'!Заголовки_для_печати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2017-04-10T00:31:55Z</dcterms:modified>
</cp:coreProperties>
</file>