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СВОД" sheetId="1" r:id="rId1"/>
    <sheet name="Лист2" sheetId="2" r:id="rId2"/>
    <sheet name="Лист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J109" i="1" l="1"/>
  <c r="I109" i="1"/>
  <c r="E49" i="1"/>
  <c r="J41" i="1"/>
  <c r="J103" i="1" s="1"/>
  <c r="I41" i="1"/>
  <c r="I103" i="1" s="1"/>
  <c r="G41" i="1"/>
  <c r="F41" i="1"/>
  <c r="E41" i="1"/>
  <c r="I38" i="1"/>
  <c r="G38" i="1"/>
  <c r="G7" i="1" s="1"/>
  <c r="F38" i="1"/>
  <c r="G35" i="1"/>
  <c r="G34" i="1"/>
  <c r="G33" i="1"/>
  <c r="G27" i="1"/>
  <c r="G22" i="1"/>
  <c r="G20" i="1"/>
  <c r="I19" i="1"/>
  <c r="E18" i="1"/>
  <c r="G17" i="1"/>
  <c r="G16" i="1"/>
  <c r="G15" i="1"/>
  <c r="G14" i="1"/>
  <c r="G13" i="1"/>
  <c r="G12" i="1"/>
  <c r="G11" i="1"/>
  <c r="E9" i="1"/>
  <c r="E38" i="1" s="1"/>
  <c r="I111" i="1" l="1"/>
  <c r="J38" i="1"/>
  <c r="J111" i="1" s="1"/>
</calcChain>
</file>

<file path=xl/sharedStrings.xml><?xml version="1.0" encoding="utf-8"?>
<sst xmlns="http://schemas.openxmlformats.org/spreadsheetml/2006/main" count="135" uniqueCount="99">
  <si>
    <t>тыс.руб.</t>
  </si>
  <si>
    <t>№ п/п</t>
  </si>
  <si>
    <t>Наименование расходов</t>
  </si>
  <si>
    <t>КОСГУ</t>
  </si>
  <si>
    <t>2014
факт</t>
  </si>
  <si>
    <t>2015
бюджет</t>
  </si>
  <si>
    <t>2016
проект</t>
  </si>
  <si>
    <t>2016
бюджет</t>
  </si>
  <si>
    <t>2017
проект</t>
  </si>
  <si>
    <t>1.</t>
  </si>
  <si>
    <t>Заработная плата</t>
  </si>
  <si>
    <t>в том числе:</t>
  </si>
  <si>
    <t>1.1.</t>
  </si>
  <si>
    <t>Оплата труда служащих</t>
  </si>
  <si>
    <t>численность</t>
  </si>
  <si>
    <t>оплата труда по установленным должностным окладам</t>
  </si>
  <si>
    <t>ежемесячное денежное поощрение (30 д/о)</t>
  </si>
  <si>
    <t>ежемесячная надбавка за выслугу лет (3 д/о)</t>
  </si>
  <si>
    <t>ежемесячная надбавка за высокую квалификацию   (4 д/о)</t>
  </si>
  <si>
    <t>ежемесячная надбавка за особые условия и специальный режим работы (14 д/о)</t>
  </si>
  <si>
    <t>премия за выполнение особо важных и сложных заданий (2 д/о)</t>
  </si>
  <si>
    <t>единовременные выплаты при предоставлении ежегодного оплачиваемого отпуска и мат.помощи (3 д/о)</t>
  </si>
  <si>
    <t>1.2.</t>
  </si>
  <si>
    <t>Оплата труда рабочих</t>
  </si>
  <si>
    <t>оплата труда по установленным  окладам</t>
  </si>
  <si>
    <t>до 01.02.2013 г.</t>
  </si>
  <si>
    <t>ежемесячная надбавка за сложность,напряженность и высокие достижения в труде</t>
  </si>
  <si>
    <t>надбавка за тех.обслуживание автомобиля</t>
  </si>
  <si>
    <t>надбавка за классность и спец.режим работы</t>
  </si>
  <si>
    <t xml:space="preserve">премии по результатам работы </t>
  </si>
  <si>
    <t>персональная надбавка</t>
  </si>
  <si>
    <t>оплата за работу с дез.средствами</t>
  </si>
  <si>
    <t>с 01.02.2013 г.</t>
  </si>
  <si>
    <t>единовременные выплаты при предоставлении ежегодного оплачиваемого отпуска и мат.помощи (3д/о)</t>
  </si>
  <si>
    <t>выплаты за качество работ (30 д/о)</t>
  </si>
  <si>
    <t>выплаты за высокие результаты ( 24 д/о)</t>
  </si>
  <si>
    <t xml:space="preserve">оплата ночных и праздничных часов сторожам -вахтерам </t>
  </si>
  <si>
    <t>1.3.</t>
  </si>
  <si>
    <t xml:space="preserve">Районный коэффициент </t>
  </si>
  <si>
    <t>%</t>
  </si>
  <si>
    <t>Итого:</t>
  </si>
  <si>
    <t>2.</t>
  </si>
  <si>
    <t>Прочие выплаты</t>
  </si>
  <si>
    <t>2.1.</t>
  </si>
  <si>
    <t xml:space="preserve">Компенсационные выплаты </t>
  </si>
  <si>
    <t>2.1.1.</t>
  </si>
  <si>
    <t>ежемесячная компенсация (50% МРОТ) женщинам, находящимся в отпуске по уходу за ребенком (ежемес. пособие на ребенка)</t>
  </si>
  <si>
    <t>кол-во сотрудников (чел.)</t>
  </si>
  <si>
    <t>размер оплаты  (т.р.)</t>
  </si>
  <si>
    <t>сумма на год ( т.р).</t>
  </si>
  <si>
    <t>2.1.2.</t>
  </si>
  <si>
    <t>компенсационные выплаты работникам за проезд в отпуск, пользующимся льготами северных территорий</t>
  </si>
  <si>
    <t>сумма (т. р.)</t>
  </si>
  <si>
    <t>2.2.</t>
  </si>
  <si>
    <t>Суточные при служ. командировках</t>
  </si>
  <si>
    <t>2.2.1.</t>
  </si>
  <si>
    <t>служ. командировки по Приморскому краю</t>
  </si>
  <si>
    <t>кол-во сотрудников, (чел.)</t>
  </si>
  <si>
    <t>количество дней</t>
  </si>
  <si>
    <t>норматив суточных ( т.р.)</t>
  </si>
  <si>
    <t>сумма (т.р)</t>
  </si>
  <si>
    <t>2.2.2.</t>
  </si>
  <si>
    <t>повышение квалифи-кации,семинары</t>
  </si>
  <si>
    <t>сумма (т.р.)</t>
  </si>
  <si>
    <t>2.2.3.</t>
  </si>
  <si>
    <t>служ. командировки за пределы Приморского края</t>
  </si>
  <si>
    <t>норматив суточных (т.р.)</t>
  </si>
  <si>
    <t>сумма  ( т.р.)</t>
  </si>
  <si>
    <t>2.3.</t>
  </si>
  <si>
    <t xml:space="preserve">Оплата проезда при служ. командировках </t>
  </si>
  <si>
    <t>в т. ч. по направлениям:</t>
  </si>
  <si>
    <t>2.3.1.</t>
  </si>
  <si>
    <t>кол-во команд. в году (ед.)</t>
  </si>
  <si>
    <t>ср.стоимость проезда (т.р.)</t>
  </si>
  <si>
    <t>сумма  (т. р.)</t>
  </si>
  <si>
    <t>2.3.2.</t>
  </si>
  <si>
    <t>повышение квалификации,семинары</t>
  </si>
  <si>
    <t xml:space="preserve">количество командировок </t>
  </si>
  <si>
    <t>2.3.3.</t>
  </si>
  <si>
    <t>кол-во сотрудников,(чел.)</t>
  </si>
  <si>
    <t>комиссионный сбор (т.р.)</t>
  </si>
  <si>
    <t>1.4.</t>
  </si>
  <si>
    <t>Найм жилых помеще-ний при служебных командировках и командировках на повышение квалифи-кации (учеба) - всего:</t>
  </si>
  <si>
    <t>в том числе по направлениям:</t>
  </si>
  <si>
    <t>1.4.1.</t>
  </si>
  <si>
    <t xml:space="preserve">количество суток </t>
  </si>
  <si>
    <t>ср.стоим. проживания (т.р.)</t>
  </si>
  <si>
    <t>1.4.2.</t>
  </si>
  <si>
    <t>1.4.3.</t>
  </si>
  <si>
    <t>кол-во дней  команд.в году</t>
  </si>
  <si>
    <t>ср.стоим. проживания (т. р.)</t>
  </si>
  <si>
    <t>Начисления на выплаты по оплате труда</t>
  </si>
  <si>
    <t>Страховые взносы в Фонд социального страхования, включая тарифы на обязательное социальное страхование от несчастных случаев на производстве и профессиональных заболеваний (2,9%+0,2%)</t>
  </si>
  <si>
    <t>3.</t>
  </si>
  <si>
    <t>В С Е ГО:</t>
  </si>
  <si>
    <t>служ.команд. за пределы Приморского края</t>
  </si>
  <si>
    <t>Страховые взносы в Пенсионный фонд РФ (22%)</t>
  </si>
  <si>
    <t>Страховые взносы в Фонд обязательного медицин-ского страхования (5,1%)</t>
  </si>
  <si>
    <t>Расчет расходов на выполнение управленческих функций
 ГУ ТФОМС ПК на 2017 год в разрезе статей затрат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</si>
</sst>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1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3"/>
      <color indexed="18"/>
      <name val="Times New Roman"/>
      <family val="1"/>
      <charset val="204"/>
    </font>
    <font>
      <sz val="13"/>
      <color indexed="18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7"/>
      <color theme="1"/>
      <name val="Times New Roman"/>
      <family val="1"/>
      <charset val="204"/>
    </font>
    <font>
      <sz val="10"/>
      <name val="Arial Cyr"/>
    </font>
    <font>
      <sz val="17"/>
      <color indexed="18"/>
      <name val="Times New Roman"/>
      <family val="1"/>
      <charset val="204"/>
    </font>
    <font>
      <sz val="17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3"/>
      <name val="Times New Roman"/>
      <family val="1"/>
      <charset val="204"/>
    </font>
    <font>
      <b/>
      <sz val="17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84">
    <xf numFmtId="0" fontId="0" fillId="0" borderId="0" xfId="0"/>
    <xf numFmtId="0" fontId="2" fillId="0" borderId="0" xfId="0" applyFont="1" applyFill="1" applyAlignment="1">
      <alignment horizontal="center" wrapText="1"/>
    </xf>
    <xf numFmtId="0" fontId="0" fillId="0" borderId="0" xfId="0" applyFill="1"/>
    <xf numFmtId="0" fontId="1" fillId="0" borderId="0" xfId="0" applyFont="1" applyAlignment="1">
      <alignment horizontal="right"/>
    </xf>
    <xf numFmtId="0" fontId="4" fillId="0" borderId="4" xfId="0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/>
    </xf>
    <xf numFmtId="3" fontId="4" fillId="0" borderId="4" xfId="0" applyNumberFormat="1" applyFont="1" applyFill="1" applyBorder="1" applyAlignment="1">
      <alignment horizontal="center"/>
    </xf>
    <xf numFmtId="0" fontId="0" fillId="0" borderId="0" xfId="0" applyFont="1" applyFill="1"/>
    <xf numFmtId="3" fontId="3" fillId="0" borderId="4" xfId="0" applyNumberFormat="1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center"/>
    </xf>
    <xf numFmtId="3" fontId="5" fillId="0" borderId="4" xfId="0" applyNumberFormat="1" applyFont="1" applyFill="1" applyBorder="1" applyAlignment="1">
      <alignment horizontal="center"/>
    </xf>
    <xf numFmtId="0" fontId="0" fillId="0" borderId="4" xfId="0" applyFont="1" applyFill="1" applyBorder="1"/>
    <xf numFmtId="0" fontId="1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/>
    </xf>
    <xf numFmtId="3" fontId="7" fillId="0" borderId="4" xfId="0" applyNumberFormat="1" applyFont="1" applyFill="1" applyBorder="1" applyAlignment="1"/>
    <xf numFmtId="164" fontId="7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 wrapText="1"/>
    </xf>
    <xf numFmtId="164" fontId="1" fillId="0" borderId="4" xfId="0" applyNumberFormat="1" applyFont="1" applyFill="1" applyBorder="1" applyAlignment="1"/>
    <xf numFmtId="3" fontId="1" fillId="0" borderId="4" xfId="0" applyNumberFormat="1" applyFont="1" applyFill="1" applyBorder="1" applyAlignment="1"/>
    <xf numFmtId="164" fontId="1" fillId="0" borderId="4" xfId="0" applyNumberFormat="1" applyFont="1" applyFill="1" applyBorder="1" applyAlignment="1">
      <alignment horizontal="center"/>
    </xf>
    <xf numFmtId="0" fontId="8" fillId="0" borderId="4" xfId="0" applyFont="1" applyFill="1" applyBorder="1"/>
    <xf numFmtId="0" fontId="1" fillId="0" borderId="5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2" fontId="7" fillId="0" borderId="4" xfId="0" applyNumberFormat="1" applyFont="1" applyFill="1" applyBorder="1" applyAlignment="1"/>
    <xf numFmtId="2" fontId="1" fillId="0" borderId="4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/>
    </xf>
    <xf numFmtId="3" fontId="7" fillId="0" borderId="2" xfId="0" applyNumberFormat="1" applyFont="1" applyFill="1" applyBorder="1" applyAlignment="1">
      <alignment vertical="center"/>
    </xf>
    <xf numFmtId="164" fontId="7" fillId="0" borderId="2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164" fontId="11" fillId="0" borderId="4" xfId="0" applyNumberFormat="1" applyFont="1" applyFill="1" applyBorder="1" applyAlignment="1">
      <alignment horizontal="center" vertical="center" wrapText="1"/>
    </xf>
    <xf numFmtId="3" fontId="10" fillId="0" borderId="4" xfId="0" applyNumberFormat="1" applyFont="1" applyFill="1" applyBorder="1" applyAlignment="1">
      <alignment horizontal="left" wrapText="1"/>
    </xf>
    <xf numFmtId="0" fontId="12" fillId="0" borderId="4" xfId="0" applyFont="1" applyFill="1" applyBorder="1" applyAlignment="1">
      <alignment horizontal="center" vertical="center" wrapText="1"/>
    </xf>
    <xf numFmtId="164" fontId="7" fillId="0" borderId="4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vertical="center" wrapText="1"/>
    </xf>
    <xf numFmtId="0" fontId="14" fillId="0" borderId="4" xfId="0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5" fontId="1" fillId="0" borderId="4" xfId="0" applyNumberFormat="1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vertical="center" wrapText="1"/>
    </xf>
    <xf numFmtId="165" fontId="7" fillId="0" borderId="4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/>
    </xf>
    <xf numFmtId="0" fontId="15" fillId="0" borderId="4" xfId="0" applyFont="1" applyFill="1" applyBorder="1" applyAlignment="1">
      <alignment vertical="center"/>
    </xf>
    <xf numFmtId="165" fontId="1" fillId="0" borderId="4" xfId="0" applyNumberFormat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3" fontId="1" fillId="0" borderId="4" xfId="0" applyNumberFormat="1" applyFont="1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center" vertical="center"/>
    </xf>
    <xf numFmtId="0" fontId="15" fillId="0" borderId="4" xfId="1" applyFont="1" applyFill="1" applyBorder="1" applyAlignment="1">
      <alignment vertical="center" wrapText="1"/>
    </xf>
    <xf numFmtId="0" fontId="18" fillId="0" borderId="4" xfId="1" applyFont="1" applyFill="1" applyBorder="1" applyAlignment="1">
      <alignment vertical="center" wrapText="1"/>
    </xf>
    <xf numFmtId="0" fontId="0" fillId="0" borderId="4" xfId="0" applyFill="1" applyBorder="1"/>
    <xf numFmtId="0" fontId="3" fillId="0" borderId="4" xfId="0" applyFont="1" applyFill="1" applyBorder="1" applyAlignment="1">
      <alignment horizontal="left" wrapText="1"/>
    </xf>
    <xf numFmtId="0" fontId="10" fillId="0" borderId="4" xfId="0" applyFont="1" applyFill="1" applyBorder="1" applyAlignment="1">
      <alignment horizontal="center"/>
    </xf>
    <xf numFmtId="10" fontId="0" fillId="0" borderId="4" xfId="0" applyNumberFormat="1" applyFill="1" applyBorder="1"/>
    <xf numFmtId="0" fontId="19" fillId="0" borderId="4" xfId="0" applyFont="1" applyFill="1" applyBorder="1" applyAlignment="1">
      <alignment horizontal="center"/>
    </xf>
    <xf numFmtId="0" fontId="20" fillId="0" borderId="4" xfId="0" applyFont="1" applyFill="1" applyBorder="1" applyAlignment="1">
      <alignment horizontal="center" vertical="center"/>
    </xf>
    <xf numFmtId="3" fontId="0" fillId="0" borderId="4" xfId="0" applyNumberFormat="1" applyFill="1" applyBorder="1"/>
    <xf numFmtId="164" fontId="9" fillId="0" borderId="4" xfId="0" applyNumberFormat="1" applyFont="1" applyFill="1" applyBorder="1" applyAlignment="1">
      <alignment horizontal="center" vertical="center"/>
    </xf>
    <xf numFmtId="4" fontId="0" fillId="0" borderId="4" xfId="0" applyNumberFormat="1" applyFill="1" applyBorder="1"/>
    <xf numFmtId="0" fontId="2" fillId="0" borderId="4" xfId="0" applyFont="1" applyFill="1" applyBorder="1" applyAlignment="1">
      <alignment horizontal="right" vertical="center" wrapText="1"/>
    </xf>
    <xf numFmtId="164" fontId="10" fillId="0" borderId="4" xfId="0" applyNumberFormat="1" applyFont="1" applyFill="1" applyBorder="1"/>
    <xf numFmtId="4" fontId="0" fillId="0" borderId="0" xfId="0" applyNumberFormat="1" applyFill="1"/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textRotation="90" wrapText="1"/>
    </xf>
  </cellXfs>
  <cellStyles count="2">
    <cellStyle name="Обычный" xfId="0" builtinId="0"/>
    <cellStyle name="Обычный_смета ис.дир. моя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&#1050;&#1086;&#1088;&#1085;&#1077;&#1081;&#1095;&#1091;&#1082;%20&#1045;.&#1044;\2015\&#1054;&#1041;&#1054;&#1057;&#1053;&#1054;&#1042;&#1040;&#1053;&#1048;&#1071;%20&#1048;%20&#1056;&#1040;&#1057;&#1063;&#1045;&#1058;&#1067;%20&#1082;%20&#1087;&#1088;&#1086;&#1077;&#1082;&#1090;&#1091;%20&#1073;.&#1089;&#1084;&#1077;&#1090;%20&#1085;&#1072;%202016-2018%20&#1075;.&#1075;\&#1057;&#1042;&#1054;&#1044;&#1053;&#1040;&#1071;%20&#1088;&#1072;&#1089;&#1096;.%20&#1089;&#1090;&#1072;&#1090;&#1077;&#1081;%20&#1088;&#1072;&#1089;&#1093;&#1086;&#1076;&#1086;&#1074;%202016-2018%20&#1076;&#1083;&#1103;%20&#1089;&#1086;&#1075;&#1083;&#1072;&#1089;&#1086;&#1074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шиф. расх на 2015-2017 свод"/>
      <sheetName val="расш.расх.2014-2016"/>
      <sheetName val="расш.расх.2014-2016 свод"/>
      <sheetName val="Приложение1"/>
      <sheetName val="Приложение12016-2018"/>
      <sheetName val="211 c рк"/>
      <sheetName val="212"/>
      <sheetName val="213"/>
      <sheetName val="221"/>
      <sheetName val="222"/>
      <sheetName val="223"/>
      <sheetName val="224"/>
      <sheetName val="224 экономия"/>
      <sheetName val="225"/>
      <sheetName val="226"/>
      <sheetName val="262,290"/>
      <sheetName val="310"/>
      <sheetName val="340"/>
      <sheetName val="Приложение2 (08.08.13)"/>
      <sheetName val="Приложение2 расчет 2016 г"/>
      <sheetName val="211"/>
      <sheetName val="Прилож.1"/>
      <sheetName val="статьи затрат на 2012 расш."/>
      <sheetName val="статьи затрат на 2013 расш. "/>
      <sheetName val="статьи затрат на 2014"/>
      <sheetName val="статьи затрат на 2014 расш."/>
    </sheetNames>
    <sheetDataSet>
      <sheetData sheetId="0"/>
      <sheetData sheetId="1">
        <row r="19">
          <cell r="BA19">
            <v>21615176</v>
          </cell>
        </row>
        <row r="20">
          <cell r="BA20">
            <v>54037938</v>
          </cell>
        </row>
        <row r="21">
          <cell r="BA21">
            <v>5403794</v>
          </cell>
        </row>
        <row r="22">
          <cell r="BA22">
            <v>7205058</v>
          </cell>
        </row>
        <row r="23">
          <cell r="BA23">
            <v>25217705</v>
          </cell>
        </row>
        <row r="24">
          <cell r="BA24">
            <v>3602529</v>
          </cell>
        </row>
        <row r="25">
          <cell r="BA25">
            <v>5403793</v>
          </cell>
        </row>
        <row r="31">
          <cell r="BA31">
            <v>1306236</v>
          </cell>
        </row>
        <row r="32">
          <cell r="BA32">
            <v>326559</v>
          </cell>
        </row>
        <row r="37">
          <cell r="BA37">
            <v>326558</v>
          </cell>
        </row>
        <row r="40">
          <cell r="BA40">
            <v>33900</v>
          </cell>
        </row>
        <row r="41">
          <cell r="BA41">
            <v>3265587</v>
          </cell>
        </row>
        <row r="42">
          <cell r="BA42">
            <v>2612469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4"/>
  <sheetViews>
    <sheetView tabSelected="1" workbookViewId="0">
      <selection activeCell="I111" sqref="I111"/>
    </sheetView>
  </sheetViews>
  <sheetFormatPr defaultColWidth="9.109375" defaultRowHeight="14.4" x14ac:dyDescent="0.3"/>
  <cols>
    <col min="1" max="1" width="9.109375" style="2"/>
    <col min="2" max="2" width="6.33203125" style="2" customWidth="1"/>
    <col min="3" max="3" width="28.109375" style="2" customWidth="1"/>
    <col min="4" max="4" width="6.44140625" style="2" customWidth="1"/>
    <col min="5" max="5" width="15.5546875" style="2" hidden="1" customWidth="1"/>
    <col min="6" max="6" width="16" style="2" hidden="1" customWidth="1"/>
    <col min="7" max="7" width="15.88671875" style="2" hidden="1" customWidth="1"/>
    <col min="8" max="8" width="0" style="2" hidden="1" customWidth="1"/>
    <col min="9" max="10" width="15.44140625" style="2" customWidth="1"/>
    <col min="11" max="16384" width="9.109375" style="2"/>
  </cols>
  <sheetData>
    <row r="1" spans="2:10" ht="42.75" customHeight="1" x14ac:dyDescent="0.35">
      <c r="B1" s="78" t="s">
        <v>98</v>
      </c>
      <c r="C1" s="78"/>
      <c r="D1" s="78"/>
      <c r="E1" s="78"/>
      <c r="F1" s="78"/>
      <c r="G1" s="78"/>
      <c r="H1" s="78"/>
      <c r="I1" s="78"/>
      <c r="J1" s="78"/>
    </row>
    <row r="2" spans="2:10" ht="17.399999999999999" customHeight="1" x14ac:dyDescent="0.35">
      <c r="B2" s="1"/>
      <c r="C2" s="1"/>
      <c r="D2" s="1"/>
      <c r="E2" s="1"/>
      <c r="F2" s="1"/>
      <c r="G2" s="1"/>
      <c r="H2" s="1"/>
      <c r="I2" s="1"/>
      <c r="J2" s="1"/>
    </row>
    <row r="3" spans="2:10" ht="18" x14ac:dyDescent="0.3">
      <c r="B3" s="79"/>
      <c r="C3" s="79"/>
      <c r="D3" s="79"/>
      <c r="E3" s="79"/>
      <c r="F3" s="79"/>
      <c r="G3" s="79"/>
      <c r="J3" s="3" t="s">
        <v>0</v>
      </c>
    </row>
    <row r="4" spans="2:10" ht="51.75" customHeight="1" x14ac:dyDescent="0.3">
      <c r="B4" s="80" t="s">
        <v>1</v>
      </c>
      <c r="C4" s="80" t="s">
        <v>2</v>
      </c>
      <c r="D4" s="82" t="s">
        <v>3</v>
      </c>
      <c r="E4" s="76" t="s">
        <v>4</v>
      </c>
      <c r="F4" s="76" t="s">
        <v>5</v>
      </c>
      <c r="G4" s="76" t="s">
        <v>6</v>
      </c>
      <c r="I4" s="76" t="s">
        <v>7</v>
      </c>
      <c r="J4" s="76" t="s">
        <v>8</v>
      </c>
    </row>
    <row r="5" spans="2:10" ht="12.75" customHeight="1" x14ac:dyDescent="0.3">
      <c r="B5" s="81"/>
      <c r="C5" s="81"/>
      <c r="D5" s="83"/>
      <c r="E5" s="77"/>
      <c r="F5" s="77"/>
      <c r="G5" s="77"/>
      <c r="I5" s="77"/>
      <c r="J5" s="77"/>
    </row>
    <row r="6" spans="2:10" s="8" customFormat="1" ht="16.8" x14ac:dyDescent="0.3">
      <c r="B6" s="4">
        <v>1</v>
      </c>
      <c r="C6" s="5">
        <v>2</v>
      </c>
      <c r="D6" s="6">
        <v>3</v>
      </c>
      <c r="E6" s="7">
        <v>4</v>
      </c>
      <c r="F6" s="6">
        <v>5</v>
      </c>
      <c r="G6" s="6">
        <v>6</v>
      </c>
      <c r="I6" s="6">
        <v>4</v>
      </c>
      <c r="J6" s="6">
        <v>5</v>
      </c>
    </row>
    <row r="7" spans="2:10" s="8" customFormat="1" ht="16.8" x14ac:dyDescent="0.3">
      <c r="B7" s="4" t="s">
        <v>9</v>
      </c>
      <c r="C7" s="9" t="s">
        <v>10</v>
      </c>
      <c r="D7" s="10">
        <v>211</v>
      </c>
      <c r="E7" s="11">
        <v>139086336</v>
      </c>
      <c r="F7" s="11">
        <v>133843590</v>
      </c>
      <c r="G7" s="11">
        <f>G38</f>
        <v>130357302</v>
      </c>
      <c r="I7" s="12"/>
      <c r="J7" s="12"/>
    </row>
    <row r="8" spans="2:10" s="8" customFormat="1" ht="16.8" x14ac:dyDescent="0.3">
      <c r="B8" s="4"/>
      <c r="C8" s="9" t="s">
        <v>11</v>
      </c>
      <c r="D8" s="6"/>
      <c r="E8" s="7"/>
      <c r="F8" s="6"/>
      <c r="G8" s="6"/>
      <c r="I8" s="12"/>
      <c r="J8" s="12"/>
    </row>
    <row r="9" spans="2:10" ht="15.6" x14ac:dyDescent="0.3">
      <c r="B9" s="13" t="s">
        <v>12</v>
      </c>
      <c r="C9" s="14" t="s">
        <v>13</v>
      </c>
      <c r="D9" s="15"/>
      <c r="E9" s="16">
        <f>93577954-1177</f>
        <v>93576777</v>
      </c>
      <c r="F9" s="16">
        <v>78412295</v>
      </c>
      <c r="G9" s="16">
        <v>76226572</v>
      </c>
      <c r="I9" s="17">
        <v>76198.8</v>
      </c>
      <c r="J9" s="17">
        <v>76198.8</v>
      </c>
    </row>
    <row r="10" spans="2:10" ht="15.6" x14ac:dyDescent="0.3">
      <c r="B10" s="13"/>
      <c r="C10" s="18" t="s">
        <v>14</v>
      </c>
      <c r="D10" s="15"/>
      <c r="E10" s="19">
        <v>215.5</v>
      </c>
      <c r="F10" s="19">
        <v>199</v>
      </c>
      <c r="G10" s="20">
        <v>197</v>
      </c>
      <c r="I10" s="21">
        <v>197.5</v>
      </c>
      <c r="J10" s="21">
        <v>197.5</v>
      </c>
    </row>
    <row r="11" spans="2:10" ht="46.8" hidden="1" x14ac:dyDescent="0.3">
      <c r="B11" s="13"/>
      <c r="C11" s="18" t="s">
        <v>15</v>
      </c>
      <c r="D11" s="18"/>
      <c r="E11" s="18"/>
      <c r="F11" s="20"/>
      <c r="G11" s="20">
        <f>'[1]расш.расх.2014-2016'!BA19</f>
        <v>21615176</v>
      </c>
      <c r="I11" s="22"/>
      <c r="J11" s="22"/>
    </row>
    <row r="12" spans="2:10" ht="36.75" hidden="1" customHeight="1" x14ac:dyDescent="0.3">
      <c r="B12" s="13"/>
      <c r="C12" s="18" t="s">
        <v>16</v>
      </c>
      <c r="D12" s="18"/>
      <c r="E12" s="18"/>
      <c r="F12" s="20"/>
      <c r="G12" s="20">
        <f>'[1]расш.расх.2014-2016'!BA20</f>
        <v>54037938</v>
      </c>
      <c r="I12" s="22"/>
      <c r="J12" s="22"/>
    </row>
    <row r="13" spans="2:10" ht="31.2" hidden="1" x14ac:dyDescent="0.3">
      <c r="B13" s="13"/>
      <c r="C13" s="18" t="s">
        <v>17</v>
      </c>
      <c r="D13" s="18"/>
      <c r="E13" s="18"/>
      <c r="F13" s="20"/>
      <c r="G13" s="20">
        <f>'[1]расш.расх.2014-2016'!BA21</f>
        <v>5403794</v>
      </c>
      <c r="I13" s="22"/>
      <c r="J13" s="22"/>
    </row>
    <row r="14" spans="2:10" ht="46.8" hidden="1" x14ac:dyDescent="0.3">
      <c r="B14" s="13"/>
      <c r="C14" s="18" t="s">
        <v>18</v>
      </c>
      <c r="D14" s="18"/>
      <c r="E14" s="23"/>
      <c r="F14" s="20"/>
      <c r="G14" s="20">
        <f>'[1]расш.расх.2014-2016'!BA22</f>
        <v>7205058</v>
      </c>
      <c r="I14" s="22"/>
      <c r="J14" s="22"/>
    </row>
    <row r="15" spans="2:10" ht="62.4" hidden="1" x14ac:dyDescent="0.3">
      <c r="B15" s="13"/>
      <c r="C15" s="18" t="s">
        <v>19</v>
      </c>
      <c r="D15" s="18"/>
      <c r="E15" s="18"/>
      <c r="F15" s="20"/>
      <c r="G15" s="20">
        <f>'[1]расш.расх.2014-2016'!BA23</f>
        <v>25217705</v>
      </c>
      <c r="I15" s="22"/>
      <c r="J15" s="22"/>
    </row>
    <row r="16" spans="2:10" ht="46.8" hidden="1" x14ac:dyDescent="0.3">
      <c r="B16" s="13"/>
      <c r="C16" s="18" t="s">
        <v>20</v>
      </c>
      <c r="D16" s="18"/>
      <c r="E16" s="18"/>
      <c r="F16" s="20"/>
      <c r="G16" s="20">
        <f>'[1]расш.расх.2014-2016'!BA24</f>
        <v>3602529</v>
      </c>
      <c r="I16" s="22"/>
      <c r="J16" s="22"/>
    </row>
    <row r="17" spans="2:10" ht="78" hidden="1" x14ac:dyDescent="0.3">
      <c r="B17" s="13"/>
      <c r="C17" s="18" t="s">
        <v>21</v>
      </c>
      <c r="D17" s="18"/>
      <c r="E17" s="18"/>
      <c r="F17" s="20"/>
      <c r="G17" s="20">
        <f>'[1]расш.расх.2014-2016'!BA25</f>
        <v>5403793</v>
      </c>
      <c r="I17" s="22"/>
      <c r="J17" s="22"/>
    </row>
    <row r="18" spans="2:10" ht="15.6" x14ac:dyDescent="0.3">
      <c r="B18" s="13" t="s">
        <v>22</v>
      </c>
      <c r="C18" s="14" t="s">
        <v>23</v>
      </c>
      <c r="D18" s="15"/>
      <c r="E18" s="16">
        <f>4992532-131</f>
        <v>4992401</v>
      </c>
      <c r="F18" s="16">
        <v>4790216</v>
      </c>
      <c r="G18" s="16">
        <v>4869164</v>
      </c>
      <c r="I18" s="17">
        <v>4896.8999999999996</v>
      </c>
      <c r="J18" s="17">
        <v>4896.8999999999996</v>
      </c>
    </row>
    <row r="19" spans="2:10" ht="15.6" x14ac:dyDescent="0.3">
      <c r="B19" s="13"/>
      <c r="C19" s="18" t="s">
        <v>14</v>
      </c>
      <c r="D19" s="15"/>
      <c r="E19" s="19">
        <v>24.5</v>
      </c>
      <c r="F19" s="19">
        <v>24.5</v>
      </c>
      <c r="G19" s="20">
        <v>25</v>
      </c>
      <c r="I19" s="21">
        <f>F19</f>
        <v>24.5</v>
      </c>
      <c r="J19" s="21">
        <v>24.5</v>
      </c>
    </row>
    <row r="20" spans="2:10" ht="31.2" hidden="1" x14ac:dyDescent="0.3">
      <c r="B20" s="13"/>
      <c r="C20" s="18" t="s">
        <v>24</v>
      </c>
      <c r="D20" s="18"/>
      <c r="E20" s="18"/>
      <c r="F20" s="20"/>
      <c r="G20" s="20">
        <f>'[1]расш.расх.2014-2016'!BA31</f>
        <v>1306236</v>
      </c>
      <c r="I20" s="22"/>
      <c r="J20" s="22"/>
    </row>
    <row r="21" spans="2:10" ht="15.6" hidden="1" x14ac:dyDescent="0.3">
      <c r="B21" s="13"/>
      <c r="C21" s="18" t="s">
        <v>25</v>
      </c>
      <c r="D21" s="18"/>
      <c r="E21" s="18"/>
      <c r="F21" s="20"/>
      <c r="G21" s="20"/>
      <c r="I21" s="22"/>
      <c r="J21" s="22"/>
    </row>
    <row r="22" spans="2:10" ht="31.2" hidden="1" x14ac:dyDescent="0.3">
      <c r="B22" s="13"/>
      <c r="C22" s="18" t="s">
        <v>17</v>
      </c>
      <c r="D22" s="18"/>
      <c r="E22" s="18"/>
      <c r="F22" s="20"/>
      <c r="G22" s="20">
        <f>'[1]расш.расх.2014-2016'!BA32</f>
        <v>326559</v>
      </c>
      <c r="I22" s="22"/>
      <c r="J22" s="22"/>
    </row>
    <row r="23" spans="2:10" ht="62.4" hidden="1" x14ac:dyDescent="0.3">
      <c r="B23" s="13"/>
      <c r="C23" s="18" t="s">
        <v>26</v>
      </c>
      <c r="D23" s="18"/>
      <c r="E23" s="18"/>
      <c r="F23" s="20"/>
      <c r="G23" s="20"/>
      <c r="I23" s="22"/>
      <c r="J23" s="22"/>
    </row>
    <row r="24" spans="2:10" ht="46.8" hidden="1" x14ac:dyDescent="0.3">
      <c r="B24" s="13"/>
      <c r="C24" s="18" t="s">
        <v>27</v>
      </c>
      <c r="D24" s="18"/>
      <c r="E24" s="18"/>
      <c r="F24" s="20"/>
      <c r="G24" s="20"/>
      <c r="I24" s="22"/>
      <c r="J24" s="22"/>
    </row>
    <row r="25" spans="2:10" ht="31.2" hidden="1" x14ac:dyDescent="0.3">
      <c r="B25" s="13"/>
      <c r="C25" s="18" t="s">
        <v>28</v>
      </c>
      <c r="D25" s="18"/>
      <c r="E25" s="18"/>
      <c r="F25" s="20"/>
      <c r="G25" s="20"/>
      <c r="I25" s="22"/>
      <c r="J25" s="22"/>
    </row>
    <row r="26" spans="2:10" ht="31.2" hidden="1" x14ac:dyDescent="0.3">
      <c r="B26" s="13"/>
      <c r="C26" s="24" t="s">
        <v>29</v>
      </c>
      <c r="D26" s="24"/>
      <c r="E26" s="25"/>
      <c r="F26" s="20"/>
      <c r="G26" s="20"/>
      <c r="I26" s="22"/>
      <c r="J26" s="22"/>
    </row>
    <row r="27" spans="2:10" ht="78" hidden="1" x14ac:dyDescent="0.3">
      <c r="B27" s="13"/>
      <c r="C27" s="18" t="s">
        <v>21</v>
      </c>
      <c r="D27" s="18"/>
      <c r="E27" s="18"/>
      <c r="F27" s="20"/>
      <c r="G27" s="20">
        <f>'[1]расш.расх.2014-2016'!BA37</f>
        <v>326558</v>
      </c>
      <c r="I27" s="22"/>
      <c r="J27" s="22"/>
    </row>
    <row r="28" spans="2:10" ht="15.6" hidden="1" x14ac:dyDescent="0.3">
      <c r="B28" s="13"/>
      <c r="C28" s="18" t="s">
        <v>30</v>
      </c>
      <c r="D28" s="18"/>
      <c r="E28" s="18"/>
      <c r="F28" s="20"/>
      <c r="G28" s="20"/>
      <c r="I28" s="22"/>
      <c r="J28" s="22"/>
    </row>
    <row r="29" spans="2:10" ht="31.2" hidden="1" x14ac:dyDescent="0.3">
      <c r="B29" s="13"/>
      <c r="C29" s="24" t="s">
        <v>31</v>
      </c>
      <c r="D29" s="24"/>
      <c r="E29" s="24"/>
      <c r="F29" s="20"/>
      <c r="G29" s="20"/>
      <c r="I29" s="22"/>
      <c r="J29" s="22"/>
    </row>
    <row r="30" spans="2:10" ht="15.6" hidden="1" x14ac:dyDescent="0.3">
      <c r="B30" s="13"/>
      <c r="C30" s="18" t="s">
        <v>32</v>
      </c>
      <c r="D30" s="18"/>
      <c r="E30" s="18"/>
      <c r="F30" s="20"/>
      <c r="G30" s="20"/>
      <c r="I30" s="22"/>
      <c r="J30" s="22"/>
    </row>
    <row r="31" spans="2:10" ht="31.2" hidden="1" x14ac:dyDescent="0.3">
      <c r="B31" s="13"/>
      <c r="C31" s="18" t="s">
        <v>17</v>
      </c>
      <c r="D31" s="18"/>
      <c r="E31" s="18"/>
      <c r="F31" s="20"/>
      <c r="G31" s="20"/>
      <c r="I31" s="22"/>
      <c r="J31" s="22"/>
    </row>
    <row r="32" spans="2:10" ht="78" hidden="1" x14ac:dyDescent="0.3">
      <c r="B32" s="13"/>
      <c r="C32" s="18" t="s">
        <v>33</v>
      </c>
      <c r="D32" s="18"/>
      <c r="E32" s="18"/>
      <c r="F32" s="20"/>
      <c r="G32" s="20"/>
      <c r="I32" s="22"/>
      <c r="J32" s="22"/>
    </row>
    <row r="33" spans="2:10" ht="31.2" hidden="1" x14ac:dyDescent="0.3">
      <c r="B33" s="13"/>
      <c r="C33" s="18" t="s">
        <v>34</v>
      </c>
      <c r="D33" s="18"/>
      <c r="E33" s="18"/>
      <c r="F33" s="20"/>
      <c r="G33" s="20">
        <f>'[1]расш.расх.2014-2016'!BA41</f>
        <v>3265587</v>
      </c>
      <c r="I33" s="22"/>
      <c r="J33" s="22"/>
    </row>
    <row r="34" spans="2:10" ht="31.2" hidden="1" x14ac:dyDescent="0.3">
      <c r="B34" s="13"/>
      <c r="C34" s="18" t="s">
        <v>35</v>
      </c>
      <c r="D34" s="18"/>
      <c r="E34" s="18"/>
      <c r="F34" s="20"/>
      <c r="G34" s="20">
        <f>'[1]расш.расх.2014-2016'!BA42</f>
        <v>2612469</v>
      </c>
      <c r="I34" s="22"/>
      <c r="J34" s="22"/>
    </row>
    <row r="35" spans="2:10" ht="46.8" hidden="1" x14ac:dyDescent="0.3">
      <c r="B35" s="13"/>
      <c r="C35" s="18" t="s">
        <v>36</v>
      </c>
      <c r="D35" s="18"/>
      <c r="E35" s="18"/>
      <c r="F35" s="20"/>
      <c r="G35" s="20">
        <f>'[1]расш.расх.2014-2016'!BA40</f>
        <v>33900</v>
      </c>
      <c r="I35" s="22"/>
      <c r="J35" s="22"/>
    </row>
    <row r="36" spans="2:10" ht="15.6" x14ac:dyDescent="0.3">
      <c r="B36" s="13" t="s">
        <v>37</v>
      </c>
      <c r="C36" s="14" t="s">
        <v>38</v>
      </c>
      <c r="D36" s="18"/>
      <c r="E36" s="16">
        <v>40517158</v>
      </c>
      <c r="F36" s="16">
        <v>50641079</v>
      </c>
      <c r="G36" s="16">
        <v>49261566</v>
      </c>
      <c r="I36" s="17">
        <v>49261.599999999999</v>
      </c>
      <c r="J36" s="17">
        <v>49261.599999999999</v>
      </c>
    </row>
    <row r="37" spans="2:10" ht="15.6" x14ac:dyDescent="0.3">
      <c r="B37" s="13"/>
      <c r="C37" s="14" t="s">
        <v>39</v>
      </c>
      <c r="D37" s="18"/>
      <c r="E37" s="26">
        <v>41.1</v>
      </c>
      <c r="F37" s="26">
        <v>60.86</v>
      </c>
      <c r="G37" s="26">
        <v>60.74</v>
      </c>
      <c r="I37" s="27">
        <v>60.74</v>
      </c>
      <c r="J37" s="27">
        <v>60.74</v>
      </c>
    </row>
    <row r="38" spans="2:10" ht="18" customHeight="1" x14ac:dyDescent="0.3">
      <c r="B38" s="28"/>
      <c r="C38" s="29" t="s">
        <v>40</v>
      </c>
      <c r="D38" s="30"/>
      <c r="E38" s="31">
        <f>E9+E18+E36</f>
        <v>139086336</v>
      </c>
      <c r="F38" s="31">
        <f>F9+F18+F36</f>
        <v>133843590</v>
      </c>
      <c r="G38" s="31">
        <f t="shared" ref="G38" si="0">G9+G18+G36</f>
        <v>130357302</v>
      </c>
      <c r="I38" s="32">
        <f>I9+I18+I36</f>
        <v>130357.29999999999</v>
      </c>
      <c r="J38" s="32">
        <f>G38/1000</f>
        <v>130357.302</v>
      </c>
    </row>
    <row r="39" spans="2:10" ht="22.2" customHeight="1" x14ac:dyDescent="0.3">
      <c r="B39" s="33" t="s">
        <v>41</v>
      </c>
      <c r="C39" s="34" t="s">
        <v>42</v>
      </c>
      <c r="D39" s="35">
        <v>212</v>
      </c>
      <c r="E39" s="36"/>
      <c r="F39" s="36"/>
      <c r="G39" s="36"/>
      <c r="I39" s="32"/>
      <c r="J39" s="32"/>
    </row>
    <row r="40" spans="2:10" ht="16.2" customHeight="1" x14ac:dyDescent="0.3">
      <c r="B40" s="33"/>
      <c r="C40" s="37" t="s">
        <v>11</v>
      </c>
      <c r="D40" s="35"/>
      <c r="E40" s="36"/>
      <c r="F40" s="36"/>
      <c r="G40" s="36"/>
      <c r="I40" s="32"/>
      <c r="J40" s="32"/>
    </row>
    <row r="41" spans="2:10" ht="33.6" customHeight="1" x14ac:dyDescent="0.3">
      <c r="B41" s="33" t="s">
        <v>43</v>
      </c>
      <c r="C41" s="34" t="s">
        <v>44</v>
      </c>
      <c r="D41" s="38"/>
      <c r="E41" s="39">
        <f>E42+E46</f>
        <v>46.6</v>
      </c>
      <c r="F41" s="39">
        <f t="shared" ref="F41:G41" si="1">F42+F46</f>
        <v>99.6</v>
      </c>
      <c r="G41" s="39">
        <f t="shared" si="1"/>
        <v>142.9</v>
      </c>
      <c r="I41" s="39">
        <f t="shared" ref="I41:J41" si="2">I42+I46</f>
        <v>99.6</v>
      </c>
      <c r="J41" s="39">
        <f t="shared" si="2"/>
        <v>142.9</v>
      </c>
    </row>
    <row r="42" spans="2:10" ht="81" customHeight="1" x14ac:dyDescent="0.3">
      <c r="B42" s="40" t="s">
        <v>45</v>
      </c>
      <c r="C42" s="41" t="s">
        <v>46</v>
      </c>
      <c r="D42" s="42"/>
      <c r="E42" s="43">
        <v>5.7</v>
      </c>
      <c r="F42" s="43">
        <v>8.6</v>
      </c>
      <c r="G42" s="43">
        <v>7.9</v>
      </c>
      <c r="H42" s="8"/>
      <c r="I42" s="43">
        <v>8.6</v>
      </c>
      <c r="J42" s="43">
        <v>7.9</v>
      </c>
    </row>
    <row r="43" spans="2:10" ht="17.399999999999999" customHeight="1" x14ac:dyDescent="0.3">
      <c r="B43" s="13"/>
      <c r="C43" s="18" t="s">
        <v>47</v>
      </c>
      <c r="D43" s="44"/>
      <c r="E43" s="45">
        <v>0</v>
      </c>
      <c r="F43" s="45">
        <v>12</v>
      </c>
      <c r="G43" s="45">
        <v>11</v>
      </c>
      <c r="I43" s="45">
        <v>12</v>
      </c>
      <c r="J43" s="45">
        <v>11</v>
      </c>
    </row>
    <row r="44" spans="2:10" ht="19.8" customHeight="1" x14ac:dyDescent="0.3">
      <c r="B44" s="13"/>
      <c r="C44" s="18" t="s">
        <v>48</v>
      </c>
      <c r="D44" s="44"/>
      <c r="E44" s="45">
        <v>0.06</v>
      </c>
      <c r="F44" s="45">
        <v>0.06</v>
      </c>
      <c r="G44" s="45">
        <v>0.06</v>
      </c>
      <c r="I44" s="45">
        <v>0.06</v>
      </c>
      <c r="J44" s="45">
        <v>0.06</v>
      </c>
    </row>
    <row r="45" spans="2:10" ht="15.6" customHeight="1" x14ac:dyDescent="0.3">
      <c r="B45" s="13"/>
      <c r="C45" s="18" t="s">
        <v>49</v>
      </c>
      <c r="D45" s="44"/>
      <c r="E45" s="45">
        <v>5.7</v>
      </c>
      <c r="F45" s="46">
        <v>8.6</v>
      </c>
      <c r="G45" s="46">
        <v>7.9</v>
      </c>
      <c r="I45" s="46">
        <v>8.6</v>
      </c>
      <c r="J45" s="46">
        <v>7.9</v>
      </c>
    </row>
    <row r="46" spans="2:10" ht="76.2" customHeight="1" x14ac:dyDescent="0.3">
      <c r="B46" s="13" t="s">
        <v>50</v>
      </c>
      <c r="C46" s="18" t="s">
        <v>51</v>
      </c>
      <c r="D46" s="44"/>
      <c r="E46" s="43">
        <v>40.9</v>
      </c>
      <c r="F46" s="46">
        <v>91</v>
      </c>
      <c r="G46" s="46">
        <v>135</v>
      </c>
      <c r="H46" s="8"/>
      <c r="I46" s="46">
        <v>91</v>
      </c>
      <c r="J46" s="46">
        <v>135</v>
      </c>
    </row>
    <row r="47" spans="2:10" ht="20.399999999999999" customHeight="1" x14ac:dyDescent="0.3">
      <c r="B47" s="13"/>
      <c r="C47" s="18" t="s">
        <v>47</v>
      </c>
      <c r="D47" s="44"/>
      <c r="E47" s="47">
        <v>0</v>
      </c>
      <c r="F47" s="47">
        <v>3</v>
      </c>
      <c r="G47" s="47">
        <v>4</v>
      </c>
      <c r="I47" s="47">
        <v>3</v>
      </c>
      <c r="J47" s="47">
        <v>4</v>
      </c>
    </row>
    <row r="48" spans="2:10" ht="17.399999999999999" customHeight="1" x14ac:dyDescent="0.3">
      <c r="B48" s="13"/>
      <c r="C48" s="18" t="s">
        <v>52</v>
      </c>
      <c r="D48" s="44"/>
      <c r="E48" s="47">
        <v>0</v>
      </c>
      <c r="F48" s="46">
        <v>91</v>
      </c>
      <c r="G48" s="46">
        <v>135</v>
      </c>
      <c r="I48" s="46">
        <v>91</v>
      </c>
      <c r="J48" s="46">
        <v>135</v>
      </c>
    </row>
    <row r="49" spans="2:10" ht="30" customHeight="1" x14ac:dyDescent="0.3">
      <c r="B49" s="48" t="s">
        <v>53</v>
      </c>
      <c r="C49" s="49" t="s">
        <v>54</v>
      </c>
      <c r="D49" s="44"/>
      <c r="E49" s="39">
        <f>E50+E60+E65</f>
        <v>86.2</v>
      </c>
      <c r="F49" s="39">
        <v>342.2</v>
      </c>
      <c r="G49" s="39">
        <v>346.4</v>
      </c>
      <c r="I49" s="39">
        <v>342.2</v>
      </c>
      <c r="J49" s="39">
        <v>346.4</v>
      </c>
    </row>
    <row r="50" spans="2:10" ht="28.8" customHeight="1" x14ac:dyDescent="0.3">
      <c r="B50" s="50" t="s">
        <v>55</v>
      </c>
      <c r="C50" s="51" t="s">
        <v>56</v>
      </c>
      <c r="D50" s="44"/>
      <c r="E50" s="43">
        <v>86.2</v>
      </c>
      <c r="F50" s="43">
        <v>112.2</v>
      </c>
      <c r="G50" s="43">
        <v>88.8</v>
      </c>
      <c r="H50" s="8"/>
      <c r="I50" s="43">
        <v>112.2</v>
      </c>
      <c r="J50" s="43">
        <v>88.8</v>
      </c>
    </row>
    <row r="51" spans="2:10" ht="17.399999999999999" customHeight="1" x14ac:dyDescent="0.3">
      <c r="B51" s="13"/>
      <c r="C51" s="18" t="s">
        <v>57</v>
      </c>
      <c r="D51" s="44"/>
      <c r="E51" s="43"/>
      <c r="F51" s="43"/>
      <c r="G51" s="43"/>
      <c r="H51" s="8"/>
      <c r="I51" s="43">
        <v>54</v>
      </c>
      <c r="J51" s="43">
        <v>40</v>
      </c>
    </row>
    <row r="52" spans="2:10" ht="16.8" customHeight="1" x14ac:dyDescent="0.3">
      <c r="B52" s="13"/>
      <c r="C52" s="18" t="s">
        <v>58</v>
      </c>
      <c r="D52" s="44"/>
      <c r="E52" s="43"/>
      <c r="F52" s="43"/>
      <c r="G52" s="43"/>
      <c r="H52" s="8"/>
      <c r="I52" s="43">
        <v>561</v>
      </c>
      <c r="J52" s="43">
        <v>444</v>
      </c>
    </row>
    <row r="53" spans="2:10" s="8" customFormat="1" ht="16.8" x14ac:dyDescent="0.3">
      <c r="B53" s="4">
        <v>1</v>
      </c>
      <c r="C53" s="5">
        <v>2</v>
      </c>
      <c r="D53" s="6">
        <v>3</v>
      </c>
      <c r="E53" s="7">
        <v>4</v>
      </c>
      <c r="F53" s="6">
        <v>5</v>
      </c>
      <c r="G53" s="6">
        <v>6</v>
      </c>
      <c r="I53" s="6">
        <v>4</v>
      </c>
      <c r="J53" s="6">
        <v>5</v>
      </c>
    </row>
    <row r="54" spans="2:10" ht="22.2" customHeight="1" x14ac:dyDescent="0.3">
      <c r="B54" s="13"/>
      <c r="C54" s="18" t="s">
        <v>59</v>
      </c>
      <c r="D54" s="44"/>
      <c r="E54" s="43"/>
      <c r="F54" s="43"/>
      <c r="G54" s="43"/>
      <c r="H54" s="8"/>
      <c r="I54" s="43">
        <v>0.2</v>
      </c>
      <c r="J54" s="43">
        <v>0.2</v>
      </c>
    </row>
    <row r="55" spans="2:10" ht="16.8" customHeight="1" x14ac:dyDescent="0.3">
      <c r="B55" s="13"/>
      <c r="C55" s="18" t="s">
        <v>60</v>
      </c>
      <c r="D55" s="44"/>
      <c r="E55" s="43"/>
      <c r="F55" s="43"/>
      <c r="G55" s="43"/>
      <c r="H55" s="8"/>
      <c r="I55" s="43">
        <v>112.2</v>
      </c>
      <c r="J55" s="43">
        <v>88.8</v>
      </c>
    </row>
    <row r="56" spans="2:10" ht="29.4" customHeight="1" x14ac:dyDescent="0.3">
      <c r="B56" s="13" t="s">
        <v>61</v>
      </c>
      <c r="C56" s="18" t="s">
        <v>62</v>
      </c>
      <c r="D56" s="44"/>
      <c r="E56" s="47"/>
      <c r="F56" s="47"/>
      <c r="G56" s="47"/>
      <c r="H56" s="8"/>
      <c r="I56" s="46">
        <v>136</v>
      </c>
      <c r="J56" s="46">
        <v>131.6</v>
      </c>
    </row>
    <row r="57" spans="2:10" ht="15.6" customHeight="1" x14ac:dyDescent="0.3">
      <c r="B57" s="13"/>
      <c r="C57" s="18" t="s">
        <v>57</v>
      </c>
      <c r="D57" s="44"/>
      <c r="E57" s="47"/>
      <c r="F57" s="47"/>
      <c r="G57" s="47"/>
      <c r="I57" s="47">
        <v>20</v>
      </c>
      <c r="J57" s="47">
        <v>20</v>
      </c>
    </row>
    <row r="58" spans="2:10" ht="16.8" customHeight="1" x14ac:dyDescent="0.3">
      <c r="B58" s="13"/>
      <c r="C58" s="18" t="s">
        <v>58</v>
      </c>
      <c r="D58" s="44"/>
      <c r="E58" s="46"/>
      <c r="F58" s="46"/>
      <c r="G58" s="46"/>
      <c r="I58" s="47">
        <v>194</v>
      </c>
      <c r="J58" s="47">
        <v>188</v>
      </c>
    </row>
    <row r="59" spans="2:10" ht="16.8" customHeight="1" x14ac:dyDescent="0.3">
      <c r="B59" s="13"/>
      <c r="C59" s="18" t="s">
        <v>59</v>
      </c>
      <c r="D59" s="44"/>
      <c r="E59" s="46"/>
      <c r="F59" s="46"/>
      <c r="G59" s="46"/>
      <c r="I59" s="46">
        <v>0.7</v>
      </c>
      <c r="J59" s="46">
        <v>0.7</v>
      </c>
    </row>
    <row r="60" spans="2:10" ht="18" customHeight="1" x14ac:dyDescent="0.3">
      <c r="B60" s="13"/>
      <c r="C60" s="18" t="s">
        <v>63</v>
      </c>
      <c r="D60" s="44"/>
      <c r="E60" s="31"/>
      <c r="F60" s="31"/>
      <c r="G60" s="31"/>
      <c r="I60" s="46">
        <v>136</v>
      </c>
      <c r="J60" s="46">
        <v>131.6</v>
      </c>
    </row>
    <row r="61" spans="2:10" ht="43.8" customHeight="1" x14ac:dyDescent="0.3">
      <c r="B61" s="50" t="s">
        <v>64</v>
      </c>
      <c r="C61" s="51" t="s">
        <v>65</v>
      </c>
      <c r="D61" s="44"/>
      <c r="E61" s="31"/>
      <c r="F61" s="31"/>
      <c r="G61" s="31"/>
      <c r="I61" s="52">
        <v>94</v>
      </c>
      <c r="J61" s="52">
        <v>126</v>
      </c>
    </row>
    <row r="62" spans="2:10" ht="14.4" customHeight="1" x14ac:dyDescent="0.3">
      <c r="B62" s="13"/>
      <c r="C62" s="18" t="s">
        <v>57</v>
      </c>
      <c r="D62" s="44"/>
      <c r="E62" s="31"/>
      <c r="F62" s="31"/>
      <c r="G62" s="31"/>
      <c r="I62" s="47">
        <v>6</v>
      </c>
      <c r="J62" s="47">
        <v>6</v>
      </c>
    </row>
    <row r="63" spans="2:10" ht="15" customHeight="1" x14ac:dyDescent="0.3">
      <c r="B63" s="13"/>
      <c r="C63" s="18" t="s">
        <v>58</v>
      </c>
      <c r="D63" s="44"/>
      <c r="E63" s="31"/>
      <c r="F63" s="31"/>
      <c r="G63" s="31"/>
      <c r="I63" s="47">
        <v>171</v>
      </c>
      <c r="J63" s="47">
        <v>180</v>
      </c>
    </row>
    <row r="64" spans="2:10" ht="16.2" customHeight="1" x14ac:dyDescent="0.3">
      <c r="B64" s="13"/>
      <c r="C64" s="18" t="s">
        <v>66</v>
      </c>
      <c r="D64" s="44"/>
      <c r="E64" s="31"/>
      <c r="F64" s="31"/>
      <c r="G64" s="31"/>
      <c r="I64" s="46">
        <v>0.7</v>
      </c>
      <c r="J64" s="46">
        <v>0.7</v>
      </c>
    </row>
    <row r="65" spans="2:10" ht="17.399999999999999" customHeight="1" x14ac:dyDescent="0.3">
      <c r="B65" s="13"/>
      <c r="C65" s="18" t="s">
        <v>67</v>
      </c>
      <c r="D65" s="44"/>
      <c r="E65" s="31"/>
      <c r="F65" s="31"/>
      <c r="G65" s="31"/>
      <c r="I65" s="46">
        <v>94</v>
      </c>
      <c r="J65" s="46">
        <v>126</v>
      </c>
    </row>
    <row r="66" spans="2:10" ht="31.8" customHeight="1" x14ac:dyDescent="0.3">
      <c r="B66" s="48" t="s">
        <v>68</v>
      </c>
      <c r="C66" s="49" t="s">
        <v>69</v>
      </c>
      <c r="D66" s="53"/>
      <c r="E66" s="31"/>
      <c r="F66" s="31"/>
      <c r="G66" s="31"/>
      <c r="I66" s="52">
        <v>1840.8</v>
      </c>
      <c r="J66" s="52">
        <v>2029.2</v>
      </c>
    </row>
    <row r="67" spans="2:10" ht="15.6" customHeight="1" x14ac:dyDescent="0.3">
      <c r="B67" s="13"/>
      <c r="C67" s="18" t="s">
        <v>70</v>
      </c>
      <c r="D67" s="53"/>
      <c r="E67" s="31"/>
      <c r="F67" s="31"/>
      <c r="G67" s="31"/>
      <c r="I67" s="46"/>
      <c r="J67" s="46"/>
    </row>
    <row r="68" spans="2:10" ht="29.4" customHeight="1" x14ac:dyDescent="0.3">
      <c r="B68" s="50" t="s">
        <v>71</v>
      </c>
      <c r="C68" s="51" t="s">
        <v>56</v>
      </c>
      <c r="D68" s="53"/>
      <c r="E68" s="31"/>
      <c r="F68" s="31"/>
      <c r="G68" s="31"/>
      <c r="I68" s="52">
        <v>111.3</v>
      </c>
      <c r="J68" s="52">
        <v>83.2</v>
      </c>
    </row>
    <row r="69" spans="2:10" ht="15.6" customHeight="1" x14ac:dyDescent="0.3">
      <c r="B69" s="13"/>
      <c r="C69" s="18" t="s">
        <v>57</v>
      </c>
      <c r="D69" s="53"/>
      <c r="E69" s="31"/>
      <c r="F69" s="31"/>
      <c r="G69" s="31"/>
      <c r="I69" s="47">
        <v>45</v>
      </c>
      <c r="J69" s="47">
        <v>38</v>
      </c>
    </row>
    <row r="70" spans="2:10" ht="15.6" customHeight="1" x14ac:dyDescent="0.3">
      <c r="B70" s="13"/>
      <c r="C70" s="18" t="s">
        <v>72</v>
      </c>
      <c r="D70" s="53"/>
      <c r="E70" s="31"/>
      <c r="F70" s="31"/>
      <c r="G70" s="31"/>
      <c r="I70" s="47">
        <v>85</v>
      </c>
      <c r="J70" s="47">
        <v>165</v>
      </c>
    </row>
    <row r="71" spans="2:10" ht="13.8" customHeight="1" x14ac:dyDescent="0.3">
      <c r="B71" s="13"/>
      <c r="C71" s="18" t="s">
        <v>73</v>
      </c>
      <c r="D71" s="53"/>
      <c r="E71" s="31"/>
      <c r="F71" s="31"/>
      <c r="G71" s="31"/>
      <c r="I71" s="46">
        <v>1.1000000000000001</v>
      </c>
      <c r="J71" s="46">
        <v>1.1000000000000001</v>
      </c>
    </row>
    <row r="72" spans="2:10" ht="12.6" customHeight="1" x14ac:dyDescent="0.3">
      <c r="B72" s="13"/>
      <c r="C72" s="18" t="s">
        <v>74</v>
      </c>
      <c r="D72" s="53"/>
      <c r="E72" s="31"/>
      <c r="F72" s="31"/>
      <c r="G72" s="31"/>
      <c r="I72" s="46">
        <v>111.3</v>
      </c>
      <c r="J72" s="46">
        <v>83.2</v>
      </c>
    </row>
    <row r="73" spans="2:10" ht="32.4" customHeight="1" x14ac:dyDescent="0.3">
      <c r="B73" s="50" t="s">
        <v>75</v>
      </c>
      <c r="C73" s="51" t="s">
        <v>76</v>
      </c>
      <c r="D73" s="53"/>
      <c r="E73" s="31"/>
      <c r="F73" s="31"/>
      <c r="G73" s="31"/>
      <c r="I73" s="52">
        <v>800</v>
      </c>
      <c r="J73" s="52">
        <v>1040</v>
      </c>
    </row>
    <row r="74" spans="2:10" ht="16.8" customHeight="1" x14ac:dyDescent="0.3">
      <c r="B74" s="13"/>
      <c r="C74" s="18" t="s">
        <v>57</v>
      </c>
      <c r="D74" s="53"/>
      <c r="E74" s="31"/>
      <c r="F74" s="31"/>
      <c r="G74" s="31"/>
      <c r="I74" s="47">
        <v>20</v>
      </c>
      <c r="J74" s="47">
        <v>20</v>
      </c>
    </row>
    <row r="75" spans="2:10" ht="16.8" customHeight="1" x14ac:dyDescent="0.3">
      <c r="B75" s="13"/>
      <c r="C75" s="18" t="s">
        <v>77</v>
      </c>
      <c r="D75" s="53"/>
      <c r="E75" s="31"/>
      <c r="F75" s="31"/>
      <c r="G75" s="31"/>
      <c r="I75" s="47">
        <v>20</v>
      </c>
      <c r="J75" s="47">
        <v>20</v>
      </c>
    </row>
    <row r="76" spans="2:10" ht="13.8" customHeight="1" x14ac:dyDescent="0.3">
      <c r="B76" s="13"/>
      <c r="C76" s="18" t="s">
        <v>73</v>
      </c>
      <c r="D76" s="53"/>
      <c r="E76" s="31"/>
      <c r="F76" s="31"/>
      <c r="G76" s="31"/>
      <c r="I76" s="46">
        <v>40</v>
      </c>
      <c r="J76" s="46">
        <v>52</v>
      </c>
    </row>
    <row r="77" spans="2:10" ht="17.399999999999999" customHeight="1" x14ac:dyDescent="0.3">
      <c r="B77" s="13"/>
      <c r="C77" s="18" t="s">
        <v>74</v>
      </c>
      <c r="D77" s="53"/>
      <c r="E77" s="31"/>
      <c r="F77" s="31"/>
      <c r="G77" s="31"/>
      <c r="I77" s="46">
        <v>800</v>
      </c>
      <c r="J77" s="46">
        <v>1040</v>
      </c>
    </row>
    <row r="78" spans="2:10" ht="34.200000000000003" customHeight="1" x14ac:dyDescent="0.3">
      <c r="B78" s="50" t="s">
        <v>78</v>
      </c>
      <c r="C78" s="51" t="s">
        <v>95</v>
      </c>
      <c r="D78" s="53"/>
      <c r="E78" s="31"/>
      <c r="F78" s="31"/>
      <c r="G78" s="31"/>
      <c r="I78" s="52">
        <v>929.5</v>
      </c>
      <c r="J78" s="52">
        <v>906.1</v>
      </c>
    </row>
    <row r="79" spans="2:10" ht="19.2" customHeight="1" x14ac:dyDescent="0.3">
      <c r="B79" s="13"/>
      <c r="C79" s="18" t="s">
        <v>79</v>
      </c>
      <c r="D79" s="53"/>
      <c r="E79" s="31"/>
      <c r="F79" s="31"/>
      <c r="G79" s="31"/>
      <c r="I79" s="47">
        <v>6</v>
      </c>
      <c r="J79" s="47">
        <v>6</v>
      </c>
    </row>
    <row r="80" spans="2:10" ht="17.399999999999999" customHeight="1" x14ac:dyDescent="0.3">
      <c r="B80" s="13"/>
      <c r="C80" s="18" t="s">
        <v>72</v>
      </c>
      <c r="D80" s="53"/>
      <c r="E80" s="31"/>
      <c r="F80" s="31"/>
      <c r="G80" s="31"/>
      <c r="I80" s="47">
        <v>25</v>
      </c>
      <c r="J80" s="47">
        <v>18</v>
      </c>
    </row>
    <row r="81" spans="2:10" ht="19.2" customHeight="1" x14ac:dyDescent="0.3">
      <c r="B81" s="13"/>
      <c r="C81" s="18" t="s">
        <v>73</v>
      </c>
      <c r="D81" s="53"/>
      <c r="E81" s="31"/>
      <c r="F81" s="31"/>
      <c r="G81" s="31"/>
      <c r="I81" s="54">
        <v>35.5</v>
      </c>
      <c r="J81" s="54">
        <v>48</v>
      </c>
    </row>
    <row r="82" spans="2:10" ht="18" customHeight="1" x14ac:dyDescent="0.3">
      <c r="B82" s="13"/>
      <c r="C82" s="18" t="s">
        <v>74</v>
      </c>
      <c r="D82" s="53"/>
      <c r="E82" s="31"/>
      <c r="F82" s="31"/>
      <c r="G82" s="31"/>
      <c r="I82" s="46">
        <v>887.5</v>
      </c>
      <c r="J82" s="46">
        <v>864</v>
      </c>
    </row>
    <row r="83" spans="2:10" ht="15.6" customHeight="1" x14ac:dyDescent="0.3">
      <c r="B83" s="13"/>
      <c r="C83" s="18" t="s">
        <v>80</v>
      </c>
      <c r="D83" s="53"/>
      <c r="E83" s="31"/>
      <c r="F83" s="31"/>
      <c r="G83" s="31"/>
      <c r="I83" s="46">
        <v>42</v>
      </c>
      <c r="J83" s="46">
        <v>42.1</v>
      </c>
    </row>
    <row r="84" spans="2:10" ht="103.2" customHeight="1" x14ac:dyDescent="0.3">
      <c r="B84" s="48" t="s">
        <v>81</v>
      </c>
      <c r="C84" s="49" t="s">
        <v>82</v>
      </c>
      <c r="D84" s="55"/>
      <c r="E84" s="31"/>
      <c r="F84" s="31"/>
      <c r="G84" s="31"/>
      <c r="I84" s="52">
        <v>2361.6999999999998</v>
      </c>
      <c r="J84" s="52">
        <v>2371</v>
      </c>
    </row>
    <row r="85" spans="2:10" s="8" customFormat="1" ht="16.8" x14ac:dyDescent="0.3">
      <c r="B85" s="4">
        <v>1</v>
      </c>
      <c r="C85" s="5">
        <v>2</v>
      </c>
      <c r="D85" s="6">
        <v>3</v>
      </c>
      <c r="E85" s="7">
        <v>4</v>
      </c>
      <c r="F85" s="6">
        <v>5</v>
      </c>
      <c r="G85" s="6">
        <v>6</v>
      </c>
      <c r="I85" s="6">
        <v>4</v>
      </c>
      <c r="J85" s="6">
        <v>5</v>
      </c>
    </row>
    <row r="86" spans="2:10" ht="18.600000000000001" customHeight="1" x14ac:dyDescent="0.3">
      <c r="B86" s="13"/>
      <c r="C86" s="56" t="s">
        <v>83</v>
      </c>
      <c r="D86" s="57"/>
      <c r="E86" s="31"/>
      <c r="F86" s="31"/>
      <c r="G86" s="31"/>
      <c r="I86" s="58"/>
      <c r="J86" s="58"/>
    </row>
    <row r="87" spans="2:10" ht="33.6" customHeight="1" x14ac:dyDescent="0.3">
      <c r="B87" s="50" t="s">
        <v>84</v>
      </c>
      <c r="C87" s="51" t="s">
        <v>56</v>
      </c>
      <c r="D87" s="57"/>
      <c r="E87" s="31"/>
      <c r="F87" s="31"/>
      <c r="G87" s="31"/>
      <c r="I87" s="52">
        <v>1210</v>
      </c>
      <c r="J87" s="52">
        <v>863.8</v>
      </c>
    </row>
    <row r="88" spans="2:10" ht="19.2" customHeight="1" x14ac:dyDescent="0.3">
      <c r="B88" s="59"/>
      <c r="C88" s="18" t="s">
        <v>57</v>
      </c>
      <c r="D88" s="57"/>
      <c r="E88" s="31"/>
      <c r="F88" s="31"/>
      <c r="G88" s="31"/>
      <c r="I88" s="60">
        <v>53</v>
      </c>
      <c r="J88" s="60">
        <v>47</v>
      </c>
    </row>
    <row r="89" spans="2:10" ht="18.600000000000001" customHeight="1" x14ac:dyDescent="0.3">
      <c r="B89" s="59"/>
      <c r="C89" s="18" t="s">
        <v>72</v>
      </c>
      <c r="D89" s="57"/>
      <c r="E89" s="31"/>
      <c r="F89" s="31"/>
      <c r="G89" s="31"/>
      <c r="I89" s="60">
        <v>0</v>
      </c>
      <c r="J89" s="60">
        <v>0</v>
      </c>
    </row>
    <row r="90" spans="2:10" ht="14.4" customHeight="1" x14ac:dyDescent="0.3">
      <c r="B90" s="59"/>
      <c r="C90" s="18" t="s">
        <v>85</v>
      </c>
      <c r="D90" s="57"/>
      <c r="E90" s="31"/>
      <c r="F90" s="31"/>
      <c r="G90" s="31"/>
      <c r="I90" s="60">
        <v>421</v>
      </c>
      <c r="J90" s="60">
        <v>282</v>
      </c>
    </row>
    <row r="91" spans="2:10" ht="14.4" customHeight="1" x14ac:dyDescent="0.3">
      <c r="B91" s="13"/>
      <c r="C91" s="18" t="s">
        <v>86</v>
      </c>
      <c r="D91" s="57"/>
      <c r="E91" s="31"/>
      <c r="F91" s="31"/>
      <c r="G91" s="31"/>
      <c r="I91" s="61">
        <v>2.87</v>
      </c>
      <c r="J91" s="61">
        <v>3.06</v>
      </c>
    </row>
    <row r="92" spans="2:10" ht="15.6" customHeight="1" x14ac:dyDescent="0.3">
      <c r="B92" s="13"/>
      <c r="C92" s="18" t="s">
        <v>74</v>
      </c>
      <c r="D92" s="57"/>
      <c r="E92" s="31"/>
      <c r="F92" s="31"/>
      <c r="G92" s="31"/>
      <c r="I92" s="58">
        <v>1210</v>
      </c>
      <c r="J92" s="58">
        <v>863.8</v>
      </c>
    </row>
    <row r="93" spans="2:10" ht="28.2" customHeight="1" x14ac:dyDescent="0.3">
      <c r="B93" s="50" t="s">
        <v>87</v>
      </c>
      <c r="C93" s="51" t="s">
        <v>62</v>
      </c>
      <c r="D93" s="57"/>
      <c r="E93" s="31"/>
      <c r="F93" s="31"/>
      <c r="G93" s="31"/>
      <c r="I93" s="52">
        <v>750</v>
      </c>
      <c r="J93" s="52">
        <v>806.4</v>
      </c>
    </row>
    <row r="94" spans="2:10" ht="17.399999999999999" customHeight="1" x14ac:dyDescent="0.3">
      <c r="B94" s="13"/>
      <c r="C94" s="18" t="s">
        <v>57</v>
      </c>
      <c r="D94" s="57"/>
      <c r="E94" s="31"/>
      <c r="F94" s="31"/>
      <c r="G94" s="31"/>
      <c r="I94" s="60">
        <v>20</v>
      </c>
      <c r="J94" s="60">
        <v>20</v>
      </c>
    </row>
    <row r="95" spans="2:10" ht="17.399999999999999" customHeight="1" x14ac:dyDescent="0.3">
      <c r="B95" s="13"/>
      <c r="C95" s="18" t="s">
        <v>85</v>
      </c>
      <c r="D95" s="57"/>
      <c r="E95" s="31"/>
      <c r="F95" s="31"/>
      <c r="G95" s="31"/>
      <c r="I95" s="60">
        <v>200</v>
      </c>
      <c r="J95" s="60">
        <v>168</v>
      </c>
    </row>
    <row r="96" spans="2:10" ht="16.2" customHeight="1" x14ac:dyDescent="0.3">
      <c r="B96" s="13"/>
      <c r="C96" s="18" t="s">
        <v>90</v>
      </c>
      <c r="D96" s="62"/>
      <c r="E96" s="31"/>
      <c r="F96" s="31"/>
      <c r="G96" s="31"/>
      <c r="I96" s="61">
        <v>3.75</v>
      </c>
      <c r="J96" s="61">
        <v>4.8</v>
      </c>
    </row>
    <row r="97" spans="2:10" ht="17.399999999999999" customHeight="1" x14ac:dyDescent="0.3">
      <c r="B97" s="13"/>
      <c r="C97" s="18" t="s">
        <v>74</v>
      </c>
      <c r="D97" s="62"/>
      <c r="E97" s="31"/>
      <c r="F97" s="31"/>
      <c r="G97" s="31"/>
      <c r="I97" s="58">
        <v>750</v>
      </c>
      <c r="J97" s="58">
        <v>806.4</v>
      </c>
    </row>
    <row r="98" spans="2:10" ht="31.2" customHeight="1" x14ac:dyDescent="0.3">
      <c r="B98" s="50" t="s">
        <v>88</v>
      </c>
      <c r="C98" s="51" t="s">
        <v>95</v>
      </c>
      <c r="D98" s="62"/>
      <c r="E98" s="31"/>
      <c r="F98" s="31"/>
      <c r="G98" s="31"/>
      <c r="I98" s="52">
        <v>401.7</v>
      </c>
      <c r="J98" s="52">
        <v>700.8</v>
      </c>
    </row>
    <row r="99" spans="2:10" ht="18.600000000000001" customHeight="1" x14ac:dyDescent="0.3">
      <c r="B99" s="13"/>
      <c r="C99" s="18" t="s">
        <v>57</v>
      </c>
      <c r="D99" s="62"/>
      <c r="E99" s="31"/>
      <c r="F99" s="31"/>
      <c r="G99" s="31"/>
      <c r="I99" s="60">
        <v>6</v>
      </c>
      <c r="J99" s="60">
        <v>6</v>
      </c>
    </row>
    <row r="100" spans="2:10" ht="15.6" customHeight="1" x14ac:dyDescent="0.3">
      <c r="B100" s="13"/>
      <c r="C100" s="18" t="s">
        <v>89</v>
      </c>
      <c r="D100" s="62"/>
      <c r="E100" s="31"/>
      <c r="F100" s="31"/>
      <c r="G100" s="31"/>
      <c r="I100" s="60">
        <v>119</v>
      </c>
      <c r="J100" s="60">
        <v>146</v>
      </c>
    </row>
    <row r="101" spans="2:10" ht="19.2" customHeight="1" x14ac:dyDescent="0.3">
      <c r="B101" s="13"/>
      <c r="C101" s="18" t="s">
        <v>90</v>
      </c>
      <c r="D101" s="62"/>
      <c r="E101" s="31"/>
      <c r="F101" s="31"/>
      <c r="G101" s="31"/>
      <c r="I101" s="61">
        <v>3.38</v>
      </c>
      <c r="J101" s="61">
        <v>4.8</v>
      </c>
    </row>
    <row r="102" spans="2:10" ht="17.399999999999999" customHeight="1" x14ac:dyDescent="0.3">
      <c r="B102" s="13"/>
      <c r="C102" s="18" t="s">
        <v>74</v>
      </c>
      <c r="D102" s="62"/>
      <c r="E102" s="31"/>
      <c r="F102" s="31"/>
      <c r="G102" s="31"/>
      <c r="I102" s="58">
        <v>401.7</v>
      </c>
      <c r="J102" s="58">
        <v>700.8</v>
      </c>
    </row>
    <row r="103" spans="2:10" ht="18.600000000000001" customHeight="1" x14ac:dyDescent="0.3">
      <c r="B103" s="48"/>
      <c r="C103" s="49" t="s">
        <v>40</v>
      </c>
      <c r="D103" s="63"/>
      <c r="E103" s="31"/>
      <c r="F103" s="31"/>
      <c r="G103" s="31"/>
      <c r="I103" s="39">
        <f>I41+I49+I66+I84</f>
        <v>4644.2999999999993</v>
      </c>
      <c r="J103" s="39">
        <f>J41+J49+J66+J84</f>
        <v>4889.5</v>
      </c>
    </row>
    <row r="104" spans="2:10" ht="50.4" x14ac:dyDescent="0.3">
      <c r="B104" s="64"/>
      <c r="C104" s="65" t="s">
        <v>91</v>
      </c>
      <c r="D104" s="66">
        <v>213</v>
      </c>
      <c r="E104" s="67"/>
      <c r="F104" s="67"/>
      <c r="G104" s="67"/>
      <c r="H104" s="64"/>
      <c r="I104" s="64"/>
      <c r="J104" s="64"/>
    </row>
    <row r="105" spans="2:10" ht="16.8" x14ac:dyDescent="0.3">
      <c r="B105" s="64"/>
      <c r="C105" s="9" t="s">
        <v>11</v>
      </c>
      <c r="D105" s="68"/>
      <c r="E105" s="67"/>
      <c r="F105" s="67"/>
      <c r="G105" s="67"/>
      <c r="H105" s="64"/>
      <c r="I105" s="64"/>
      <c r="J105" s="64"/>
    </row>
    <row r="106" spans="2:10" ht="140.4" x14ac:dyDescent="0.3">
      <c r="B106" s="69" t="s">
        <v>9</v>
      </c>
      <c r="C106" s="14" t="s">
        <v>92</v>
      </c>
      <c r="D106" s="64"/>
      <c r="E106" s="70"/>
      <c r="F106" s="64"/>
      <c r="G106" s="64"/>
      <c r="H106" s="64"/>
      <c r="I106" s="71">
        <v>4041.1</v>
      </c>
      <c r="J106" s="71">
        <v>4041.1</v>
      </c>
    </row>
    <row r="107" spans="2:10" ht="45" customHeight="1" x14ac:dyDescent="0.3">
      <c r="B107" s="69" t="s">
        <v>41</v>
      </c>
      <c r="C107" s="14" t="s">
        <v>97</v>
      </c>
      <c r="D107" s="64"/>
      <c r="E107" s="64"/>
      <c r="F107" s="64"/>
      <c r="G107" s="64"/>
      <c r="H107" s="64"/>
      <c r="I107" s="71">
        <v>6648.2</v>
      </c>
      <c r="J107" s="71">
        <v>6648.2</v>
      </c>
    </row>
    <row r="108" spans="2:10" ht="45" customHeight="1" x14ac:dyDescent="0.3">
      <c r="B108" s="13" t="s">
        <v>93</v>
      </c>
      <c r="C108" s="14" t="s">
        <v>96</v>
      </c>
      <c r="D108" s="64"/>
      <c r="E108" s="72"/>
      <c r="F108" s="64"/>
      <c r="G108" s="73"/>
      <c r="H108" s="64"/>
      <c r="I108" s="71">
        <v>26462.5</v>
      </c>
      <c r="J108" s="71">
        <v>26462.5</v>
      </c>
    </row>
    <row r="109" spans="2:10" ht="15.6" x14ac:dyDescent="0.3">
      <c r="B109" s="64"/>
      <c r="C109" s="14" t="s">
        <v>40</v>
      </c>
      <c r="D109" s="64"/>
      <c r="E109" s="72"/>
      <c r="F109" s="64"/>
      <c r="G109" s="64"/>
      <c r="H109" s="64"/>
      <c r="I109" s="71">
        <f t="shared" ref="I109:J109" si="3">I106+I107+I108</f>
        <v>37151.800000000003</v>
      </c>
      <c r="J109" s="71">
        <f t="shared" si="3"/>
        <v>37151.800000000003</v>
      </c>
    </row>
    <row r="110" spans="2:10" x14ac:dyDescent="0.3">
      <c r="B110" s="64"/>
      <c r="C110" s="64"/>
      <c r="D110" s="64"/>
      <c r="E110" s="72"/>
      <c r="F110" s="64"/>
      <c r="G110" s="64"/>
      <c r="H110" s="64"/>
      <c r="I110" s="64"/>
      <c r="J110" s="64"/>
    </row>
    <row r="111" spans="2:10" ht="16.8" x14ac:dyDescent="0.3">
      <c r="B111" s="64"/>
      <c r="C111" s="14" t="s">
        <v>94</v>
      </c>
      <c r="D111" s="64"/>
      <c r="E111" s="64"/>
      <c r="F111" s="64"/>
      <c r="G111" s="64"/>
      <c r="H111" s="64"/>
      <c r="I111" s="74">
        <f>I38+I103+I109</f>
        <v>172153.39999999997</v>
      </c>
      <c r="J111" s="74">
        <f>J38+J103+J109</f>
        <v>172398.60200000001</v>
      </c>
    </row>
    <row r="112" spans="2:10" x14ac:dyDescent="0.3">
      <c r="B112" s="64"/>
      <c r="C112" s="64"/>
      <c r="D112" s="64"/>
      <c r="E112" s="70"/>
      <c r="F112" s="67"/>
      <c r="G112" s="67"/>
      <c r="H112" s="64"/>
      <c r="I112" s="64"/>
      <c r="J112" s="64"/>
    </row>
    <row r="114" spans="6:6" x14ac:dyDescent="0.3">
      <c r="F114" s="75"/>
    </row>
  </sheetData>
  <mergeCells count="10">
    <mergeCell ref="I4:I5"/>
    <mergeCell ref="J4:J5"/>
    <mergeCell ref="B1:J1"/>
    <mergeCell ref="B3:G3"/>
    <mergeCell ref="B4:B5"/>
    <mergeCell ref="C4:C5"/>
    <mergeCell ref="D4:D5"/>
    <mergeCell ref="E4:E5"/>
    <mergeCell ref="F4:F5"/>
    <mergeCell ref="G4:G5"/>
  </mergeCells>
  <pageMargins left="0.98425196850393704" right="0.59055118110236227" top="0.74803149606299213" bottom="0.74803149606299213" header="0.31496062992125984" footer="0.31496062992125984"/>
  <pageSetup paperSize="9" orientation="portrait" verticalDpi="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СВОД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Марченко Людмила Александровна</dc:creator>
  <cp:lastModifiedBy>Марченко Людмила Александровна</cp:lastModifiedBy>
  <cp:lastPrinted>2016-10-10T23:36:56Z</cp:lastPrinted>
  <dcterms:created xsi:type="dcterms:W3CDTF">2016-10-07T01:36:56Z</dcterms:created>
  <dcterms:modified xsi:type="dcterms:W3CDTF">2016-10-11T02:29:58Z</dcterms:modified>
</cp:coreProperties>
</file>