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4805" windowHeight="8010" firstSheet="1" activeTab="10"/>
  </bookViews>
  <sheets>
    <sheet name="Лист1" sheetId="1" state="hidden" r:id="rId1"/>
    <sheet name="Приложение 1" sheetId="4" r:id="rId2"/>
    <sheet name="Приложение 2" sheetId="5" r:id="rId3"/>
    <sheet name="Лист2" sheetId="2" state="hidden" r:id="rId4"/>
    <sheet name="Лист3" sheetId="3" state="hidden" r:id="rId5"/>
    <sheet name="Диаграмма1" sheetId="7" state="hidden" r:id="rId6"/>
    <sheet name="Лист4" sheetId="6" state="hidden" r:id="rId7"/>
    <sheet name="Диаграмма2" sheetId="9" state="hidden" r:id="rId8"/>
    <sheet name="Лист5" sheetId="8" state="hidden" r:id="rId9"/>
    <sheet name="Здрав, культ, образ." sheetId="12" r:id="rId10"/>
    <sheet name="Соц.физк.сми" sheetId="15" r:id="rId11"/>
    <sheet name="Лист8" sheetId="16" state="hidden" r:id="rId12"/>
    <sheet name="Лист6" sheetId="17" state="hidden" r:id="rId13"/>
  </sheets>
  <calcPr calcId="145621"/>
</workbook>
</file>

<file path=xl/calcChain.xml><?xml version="1.0" encoding="utf-8"?>
<calcChain xmlns="http://schemas.openxmlformats.org/spreadsheetml/2006/main">
  <c r="B51" i="16" l="1"/>
  <c r="B41" i="16"/>
  <c r="B30" i="16"/>
  <c r="B19" i="16"/>
  <c r="B10" i="16"/>
  <c r="B3" i="16"/>
  <c r="G53" i="16" l="1"/>
  <c r="G52" i="16"/>
  <c r="F53" i="16"/>
  <c r="F51" i="16" s="1"/>
  <c r="F52" i="16"/>
  <c r="D51" i="16"/>
  <c r="G51" i="16" s="1"/>
  <c r="G43" i="16"/>
  <c r="G44" i="16"/>
  <c r="G45" i="16"/>
  <c r="G46" i="16"/>
  <c r="G47" i="16"/>
  <c r="G42" i="16"/>
  <c r="F43" i="16"/>
  <c r="F44" i="16"/>
  <c r="F45" i="16"/>
  <c r="F46" i="16"/>
  <c r="F47" i="16"/>
  <c r="F42" i="16"/>
  <c r="D41" i="16"/>
  <c r="E46" i="16" s="1"/>
  <c r="G32" i="16"/>
  <c r="G33" i="16"/>
  <c r="G34" i="16"/>
  <c r="G35" i="16"/>
  <c r="G36" i="16"/>
  <c r="G31" i="16"/>
  <c r="F32" i="16"/>
  <c r="F33" i="16"/>
  <c r="F34" i="16"/>
  <c r="F35" i="16"/>
  <c r="F36" i="16"/>
  <c r="F31" i="16"/>
  <c r="D30" i="16"/>
  <c r="E33" i="16" s="1"/>
  <c r="G21" i="16"/>
  <c r="G22" i="16"/>
  <c r="G23" i="16"/>
  <c r="G24" i="16"/>
  <c r="F21" i="16"/>
  <c r="F22" i="16"/>
  <c r="F23" i="16"/>
  <c r="F24" i="16"/>
  <c r="D19" i="16"/>
  <c r="E24" i="16" s="1"/>
  <c r="G20" i="16"/>
  <c r="F20" i="16"/>
  <c r="E21" i="16" l="1"/>
  <c r="C24" i="16"/>
  <c r="C20" i="16"/>
  <c r="C23" i="16"/>
  <c r="C22" i="16"/>
  <c r="C21" i="16"/>
  <c r="E52" i="16"/>
  <c r="E53" i="16"/>
  <c r="C53" i="16"/>
  <c r="C52" i="16"/>
  <c r="C51" i="16" s="1"/>
  <c r="E47" i="16"/>
  <c r="E43" i="16"/>
  <c r="C45" i="16"/>
  <c r="C44" i="16"/>
  <c r="C47" i="16"/>
  <c r="C43" i="16"/>
  <c r="C46" i="16"/>
  <c r="C42" i="16"/>
  <c r="E45" i="16"/>
  <c r="E42" i="16"/>
  <c r="E44" i="16"/>
  <c r="G41" i="16"/>
  <c r="E34" i="16"/>
  <c r="E35" i="16"/>
  <c r="C35" i="16"/>
  <c r="C31" i="16"/>
  <c r="C34" i="16"/>
  <c r="C33" i="16"/>
  <c r="C36" i="16"/>
  <c r="C32" i="16"/>
  <c r="E31" i="16"/>
  <c r="F30" i="16"/>
  <c r="F41" i="16"/>
  <c r="E23" i="16"/>
  <c r="G30" i="16"/>
  <c r="E22" i="16"/>
  <c r="E36" i="16"/>
  <c r="E32" i="16"/>
  <c r="E20" i="16"/>
  <c r="F19" i="16"/>
  <c r="G19" i="16"/>
  <c r="D10" i="16"/>
  <c r="D3" i="16"/>
  <c r="F4" i="16"/>
  <c r="G4" i="16"/>
  <c r="F5" i="16"/>
  <c r="G5" i="16"/>
  <c r="F6" i="16"/>
  <c r="G6" i="16"/>
  <c r="F11" i="16"/>
  <c r="G11" i="16"/>
  <c r="F12" i="16"/>
  <c r="G12" i="16"/>
  <c r="F13" i="16"/>
  <c r="G13" i="16"/>
  <c r="C11" i="16" l="1"/>
  <c r="C13" i="16"/>
  <c r="C12" i="16"/>
  <c r="C6" i="16"/>
  <c r="C5" i="16"/>
  <c r="C4" i="16"/>
  <c r="E19" i="16"/>
  <c r="C19" i="16"/>
  <c r="E51" i="16"/>
  <c r="E41" i="16"/>
  <c r="C41" i="16"/>
  <c r="E30" i="16"/>
  <c r="C30" i="16"/>
  <c r="E5" i="16"/>
  <c r="F10" i="16"/>
  <c r="E11" i="16"/>
  <c r="E4" i="16"/>
  <c r="E13" i="16"/>
  <c r="E6" i="16"/>
  <c r="E12" i="16"/>
  <c r="G10" i="16"/>
  <c r="G3" i="16"/>
  <c r="F3" i="16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19" i="3" s="1"/>
  <c r="C10" i="16" l="1"/>
  <c r="C3" i="16"/>
  <c r="E3" i="16"/>
  <c r="E10" i="16"/>
  <c r="N32" i="6"/>
  <c r="N33" i="6"/>
  <c r="N34" i="6"/>
  <c r="N35" i="6"/>
  <c r="N37" i="6"/>
  <c r="N38" i="6"/>
  <c r="N39" i="6"/>
  <c r="N40" i="6"/>
  <c r="N41" i="6"/>
  <c r="N42" i="6"/>
  <c r="N43" i="6"/>
  <c r="N44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H34" i="6"/>
  <c r="H35" i="6"/>
  <c r="H37" i="6"/>
  <c r="H38" i="6"/>
  <c r="H39" i="6"/>
  <c r="H40" i="6"/>
  <c r="H42" i="6"/>
  <c r="H44" i="6"/>
  <c r="M45" i="6" l="1"/>
  <c r="L45" i="6"/>
  <c r="G45" i="6"/>
  <c r="H45" i="6" s="1"/>
  <c r="F45" i="6"/>
  <c r="D45" i="6"/>
  <c r="C45" i="6"/>
  <c r="J44" i="6"/>
  <c r="I44" i="6"/>
  <c r="J43" i="6"/>
  <c r="I43" i="6"/>
  <c r="J42" i="6"/>
  <c r="I42" i="6"/>
  <c r="J41" i="6"/>
  <c r="I41" i="6"/>
  <c r="J40" i="6"/>
  <c r="I40" i="6"/>
  <c r="J39" i="6"/>
  <c r="I39" i="6"/>
  <c r="J38" i="6"/>
  <c r="I38" i="6"/>
  <c r="J37" i="6"/>
  <c r="I37" i="6"/>
  <c r="J36" i="6"/>
  <c r="I36" i="6"/>
  <c r="J35" i="6"/>
  <c r="I35" i="6"/>
  <c r="J34" i="6"/>
  <c r="I34" i="6"/>
  <c r="J33" i="6"/>
  <c r="I33" i="6"/>
  <c r="J32" i="6"/>
  <c r="J45" i="6" s="1"/>
  <c r="I32" i="6"/>
  <c r="I45" i="6" s="1"/>
  <c r="N31" i="6"/>
  <c r="K31" i="6"/>
  <c r="J31" i="6"/>
  <c r="I31" i="6"/>
  <c r="H31" i="6"/>
  <c r="E31" i="6"/>
  <c r="M30" i="6"/>
  <c r="N30" i="6" s="1"/>
  <c r="G30" i="6"/>
  <c r="F30" i="6"/>
  <c r="D30" i="6"/>
  <c r="E30" i="6" s="1"/>
  <c r="C30" i="6"/>
  <c r="N29" i="6"/>
  <c r="J29" i="6"/>
  <c r="I29" i="6"/>
  <c r="H29" i="6"/>
  <c r="E29" i="6"/>
  <c r="N28" i="6"/>
  <c r="J28" i="6"/>
  <c r="K28" i="6" s="1"/>
  <c r="I28" i="6"/>
  <c r="H28" i="6"/>
  <c r="E28" i="6"/>
  <c r="N27" i="6"/>
  <c r="J27" i="6"/>
  <c r="I27" i="6"/>
  <c r="H27" i="6"/>
  <c r="E27" i="6"/>
  <c r="N26" i="6"/>
  <c r="J26" i="6"/>
  <c r="I26" i="6"/>
  <c r="H26" i="6"/>
  <c r="E26" i="6"/>
  <c r="N25" i="6"/>
  <c r="J25" i="6"/>
  <c r="I25" i="6"/>
  <c r="H25" i="6"/>
  <c r="E25" i="6"/>
  <c r="N24" i="6"/>
  <c r="J24" i="6"/>
  <c r="K24" i="6" s="1"/>
  <c r="I24" i="6"/>
  <c r="H24" i="6"/>
  <c r="E24" i="6"/>
  <c r="K23" i="6"/>
  <c r="J23" i="6"/>
  <c r="I23" i="6"/>
  <c r="E23" i="6"/>
  <c r="N22" i="6"/>
  <c r="J22" i="6"/>
  <c r="I22" i="6"/>
  <c r="H22" i="6"/>
  <c r="E22" i="6"/>
  <c r="N21" i="6"/>
  <c r="J21" i="6"/>
  <c r="I21" i="6"/>
  <c r="H21" i="6"/>
  <c r="E21" i="6"/>
  <c r="J20" i="6"/>
  <c r="I20" i="6"/>
  <c r="H20" i="6"/>
  <c r="E20" i="6"/>
  <c r="N19" i="6"/>
  <c r="J19" i="6"/>
  <c r="I19" i="6"/>
  <c r="H19" i="6"/>
  <c r="E19" i="6"/>
  <c r="M18" i="6"/>
  <c r="N18" i="6" s="1"/>
  <c r="G18" i="6"/>
  <c r="H18" i="6" s="1"/>
  <c r="F18" i="6"/>
  <c r="D18" i="6"/>
  <c r="C18" i="6"/>
  <c r="N17" i="6"/>
  <c r="J17" i="6"/>
  <c r="I17" i="6"/>
  <c r="H17" i="6"/>
  <c r="E17" i="6"/>
  <c r="N16" i="6"/>
  <c r="J16" i="6"/>
  <c r="I16" i="6"/>
  <c r="H16" i="6"/>
  <c r="E16" i="6"/>
  <c r="N15" i="6"/>
  <c r="J15" i="6"/>
  <c r="I15" i="6"/>
  <c r="H15" i="6"/>
  <c r="E15" i="6"/>
  <c r="N14" i="6"/>
  <c r="J14" i="6"/>
  <c r="I14" i="6"/>
  <c r="H14" i="6"/>
  <c r="E14" i="6"/>
  <c r="N13" i="6"/>
  <c r="J13" i="6"/>
  <c r="I13" i="6"/>
  <c r="H13" i="6"/>
  <c r="E13" i="6"/>
  <c r="N12" i="6"/>
  <c r="J12" i="6"/>
  <c r="I12" i="6"/>
  <c r="H12" i="6"/>
  <c r="E12" i="6"/>
  <c r="N11" i="6"/>
  <c r="J11" i="6"/>
  <c r="I11" i="6"/>
  <c r="H11" i="6"/>
  <c r="E11" i="6"/>
  <c r="N10" i="6"/>
  <c r="J10" i="6"/>
  <c r="I10" i="6"/>
  <c r="H10" i="6"/>
  <c r="E10" i="6"/>
  <c r="J9" i="6"/>
  <c r="I9" i="6"/>
  <c r="E9" i="6"/>
  <c r="N8" i="6"/>
  <c r="J8" i="6"/>
  <c r="I8" i="6"/>
  <c r="H8" i="6"/>
  <c r="E8" i="6"/>
  <c r="N7" i="6"/>
  <c r="J7" i="6"/>
  <c r="I7" i="6"/>
  <c r="H7" i="6"/>
  <c r="E7" i="6"/>
  <c r="I18" i="6" l="1"/>
  <c r="K12" i="6"/>
  <c r="K16" i="6"/>
  <c r="E18" i="6"/>
  <c r="K20" i="6"/>
  <c r="K11" i="6"/>
  <c r="K15" i="6"/>
  <c r="K19" i="6"/>
  <c r="E45" i="6"/>
  <c r="N45" i="6"/>
  <c r="K7" i="6"/>
  <c r="K8" i="6"/>
  <c r="K9" i="6"/>
  <c r="K10" i="6"/>
  <c r="K14" i="6"/>
  <c r="K21" i="6"/>
  <c r="K26" i="6"/>
  <c r="H30" i="6"/>
  <c r="K17" i="6"/>
  <c r="I30" i="6"/>
  <c r="K22" i="6"/>
  <c r="K27" i="6"/>
  <c r="K13" i="6"/>
  <c r="K25" i="6"/>
  <c r="K29" i="6"/>
  <c r="K45" i="6"/>
  <c r="J30" i="6"/>
  <c r="J18" i="6"/>
  <c r="K18" i="6" s="1"/>
  <c r="K30" i="6" l="1"/>
  <c r="H1" i="2" l="1"/>
  <c r="H2" i="2" s="1"/>
  <c r="G1" i="2"/>
  <c r="G2" i="2" s="1"/>
  <c r="G11" i="2"/>
  <c r="F11" i="2"/>
  <c r="E4" i="2"/>
  <c r="E5" i="2"/>
  <c r="E6" i="2"/>
  <c r="E7" i="2"/>
  <c r="E8" i="2"/>
  <c r="E9" i="2"/>
  <c r="E10" i="2"/>
  <c r="E11" i="2"/>
  <c r="D11" i="2"/>
  <c r="D10" i="2"/>
  <c r="D9" i="2"/>
  <c r="D8" i="2"/>
  <c r="D7" i="2"/>
  <c r="D6" i="2"/>
  <c r="D5" i="2"/>
  <c r="D4" i="2"/>
  <c r="E12" i="2" l="1"/>
  <c r="D12" i="2"/>
  <c r="H19" i="3"/>
</calcChain>
</file>

<file path=xl/sharedStrings.xml><?xml version="1.0" encoding="utf-8"?>
<sst xmlns="http://schemas.openxmlformats.org/spreadsheetml/2006/main" count="266" uniqueCount="188">
  <si>
    <t>(тыс. рублей)</t>
  </si>
  <si>
    <t>Наименование</t>
  </si>
  <si>
    <t>Раз-дел</t>
  </si>
  <si>
    <t>Под-раз-дел</t>
  </si>
  <si>
    <t>Целевая статья</t>
  </si>
  <si>
    <t>Вид рас-хо-дов</t>
  </si>
  <si>
    <t>%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</si>
  <si>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</si>
  <si>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</si>
  <si>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</si>
  <si>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</si>
  <si>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</si>
  <si>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</si>
  <si>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</si>
  <si>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</si>
  <si>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</si>
  <si>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</si>
  <si>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</si>
  <si>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</si>
  <si>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</si>
  <si>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</si>
  <si>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Всего расходов:</t>
  </si>
  <si>
    <t>Расходы краевого бюджета по разделам за 2014 год</t>
  </si>
  <si>
    <t>Сумма за 2014 год</t>
  </si>
  <si>
    <t>17 286 906,79</t>
  </si>
  <si>
    <t>Подпрограмма "Формирование эффективной системы организации медицинской помощи"</t>
  </si>
  <si>
    <t>13 706 506,41</t>
  </si>
  <si>
    <t>Приобретение модульных фельдшерско-акушерских пунктов на территории Приморского края</t>
  </si>
  <si>
    <t>150 000,00</t>
  </si>
  <si>
    <t>Страховые взносы по обязательному медицинскому страхованию неработающего населения</t>
  </si>
  <si>
    <t>8 570 611,35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</si>
  <si>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</si>
  <si>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1 176 890,40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</si>
  <si>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</si>
  <si>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3 492 389,26</t>
  </si>
  <si>
    <t>Высокотехнологичные виды медицинской помощи в краевых государственных учреждениях здравоохранения</t>
  </si>
  <si>
    <t>38 906,00</t>
  </si>
  <si>
    <t>Приобретение автомобилей скорой медицинской помощи, санитарного автотранспорта</t>
  </si>
  <si>
    <t>57 130,00</t>
  </si>
  <si>
    <t>359 743,00</t>
  </si>
  <si>
    <t>85 971,62</t>
  </si>
  <si>
    <t>Обеспечение оказания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</si>
  <si>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284 564,40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</si>
  <si>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</si>
  <si>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196 730,18</t>
  </si>
  <si>
    <t>Реализация мероприятий, направленных на совершенствование медицинской помощи больным с онкологическими заболеваниями</t>
  </si>
  <si>
    <t>468 684,00</t>
  </si>
  <si>
    <t>Финансовое обеспечение мероприятий, направленных на проведение пренатальной (дородовой) диагностики нарушений развития ребенка</t>
  </si>
  <si>
    <t>10 742,32</t>
  </si>
  <si>
    <t>12 159,80</t>
  </si>
  <si>
    <t>Реализация отдельных полномочий в области лекарственного обеспечения</t>
  </si>
  <si>
    <t>139 632,19</t>
  </si>
  <si>
    <t>98 007,78</t>
  </si>
  <si>
    <t>Департамент градостроительства Приморского края</t>
  </si>
  <si>
    <t>1 058 026,49</t>
  </si>
  <si>
    <t>39 299,88</t>
  </si>
  <si>
    <t>8 837,28</t>
  </si>
  <si>
    <t>Строительство краевой психиатрической больницы на 550 коек</t>
  </si>
  <si>
    <t>7 558,68</t>
  </si>
  <si>
    <t>175 874,16</t>
  </si>
  <si>
    <t>Строительство (реконструкция) объектов здравоохранения собственности Приморского края за счет софинансирования из федерального бюджета</t>
  </si>
  <si>
    <t>826 456,49</t>
  </si>
  <si>
    <t>Подпрограмма "Развитие кадрового потенциала"</t>
  </si>
  <si>
    <t>70 000,00</t>
  </si>
  <si>
    <t>Осуществление единовременных выплат медицинским работникам</t>
  </si>
  <si>
    <t>45 000,00</t>
  </si>
  <si>
    <t>Единовременные компенсационные выплаты медицинским работникам в возрасте до 35 лет, прибывшим после окончания высшего образовательного учреждения на работу в сельский населенный пункт, финансируемые за счет средств краевого бюджета</t>
  </si>
  <si>
    <t>25 000,00</t>
  </si>
  <si>
    <t>Государственная программа  "Развитие здравоохранения Приморского края" на 2013-2017 годы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</si>
  <si>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</si>
  <si>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Реализация мероприятий, направленных на совершенствование медицинской помощи больным с онкологическими заболеваниями за счет средств краевого бюджета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</si>
  <si>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</si>
  <si>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</si>
  <si>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</si>
  <si>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</si>
  <si>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Танатологический корпус на 1000 вскрытий в год в г. Владивостоке для государственного учреждения здравоохранения "Приморское краевое бюро судебно-медицинской экспертизы"</t>
  </si>
  <si>
    <t>Государственная программа "Содействие занятости населения Приморского края на 2013-2017 годы"</t>
  </si>
  <si>
    <t>Государственная программа "Развитие культуры Приморского края на 2013-2017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</si>
  <si>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2013-2017 годы</t>
  </si>
  <si>
    <t>Государственная программа "Развитие физической культуры и спорта Приморского края" на 2013-2017 годы</t>
  </si>
  <si>
    <t>Государственная программа "Информационное общество" на 2013-2017 годы</t>
  </si>
  <si>
    <t>Государственная программа "Развитие  образования Приморского края" на 2013-2017 годы</t>
  </si>
  <si>
    <t>Государственная программа "Социальная поддержка населения Приморского края на 2013-2017 годы"</t>
  </si>
  <si>
    <t xml:space="preserve">Таблица подготовлена комитетом
Законодательного Собрания 
по социальной политике 
и защите прав граждан </t>
  </si>
  <si>
    <t>Сводная информация о количестве вопросов комитета Законодательного Собрания по социальной политике 
и защите прав граждан, подготовленных на заседания Законодательного Собрания Приморского края</t>
  </si>
  <si>
    <t>№
 п/п</t>
  </si>
  <si>
    <t>Дата проведения 
Законодательного Собрания</t>
  </si>
  <si>
    <t>Количество вопросов 
основной повестки</t>
  </si>
  <si>
    <t>Количество 
дополнительных вопросов</t>
  </si>
  <si>
    <t>Итого с дополнительными вопросами</t>
  </si>
  <si>
    <t>Всего принято Законов 
Приморского края</t>
  </si>
  <si>
    <t>Всего</t>
  </si>
  <si>
    <t>Комитет</t>
  </si>
  <si>
    <t>3 (1 откл)</t>
  </si>
  <si>
    <t>Всего за 2012 год</t>
  </si>
  <si>
    <t>7 (1 откл)</t>
  </si>
  <si>
    <t>Всего на 30.12.2013</t>
  </si>
  <si>
    <t>Всего на 18.12.2014</t>
  </si>
  <si>
    <t>Мероприятия государственной программы "Развитие здравоохранения Приморского края" на 2013-2017 годы</t>
  </si>
  <si>
    <t>Подпрограмма "Развитие системы дошкольного образования"</t>
  </si>
  <si>
    <t>Подпрограмма "Развитие системы общего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</si>
  <si>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</si>
  <si>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Подпрограмма "Развитие профессионального образования Приморского края"</t>
  </si>
  <si>
    <t>Мероприятия государственной программы "Развитие образования Приморского края" на 2013-2017 годы</t>
  </si>
  <si>
    <t>Подпрограмма "Комплексные меры по повышению качества жизни пожилых людей в Приморском крае на 2013-2017 годы"</t>
  </si>
  <si>
    <t>Мероприятия государственной программы "Содействие занятости населения Приморского края на 2013-2017 годы"</t>
  </si>
  <si>
    <t>1 476 422,96</t>
  </si>
  <si>
    <t>Мероприятия государственной программы Приморского края "Развитие культуры Приморского края на 2013-2017 годы"</t>
  </si>
  <si>
    <t>6 047 706,81</t>
  </si>
  <si>
    <t>Подпрограмма "Обеспечение жильем отдельных категорий граждан Приморского края" на 2013-2017 годы</t>
  </si>
  <si>
    <t>42 117,83</t>
  </si>
  <si>
    <t>Подпрограмма "Стимулирование развития жилищного строительства на территории Приморского края" на 2013-2017 годы</t>
  </si>
  <si>
    <t>112 152,78</t>
  </si>
  <si>
    <t>214 377,89</t>
  </si>
  <si>
    <t>8 359,03</t>
  </si>
  <si>
    <t>Подпрограмма "Обеспечение жилыми помещениями детей-сирот, детей, оставшихся без попечения родителей" на 2013-2017 годы</t>
  </si>
  <si>
    <t>650 622,35</t>
  </si>
  <si>
    <t>Подпрограмма "Чистая вода Приморского края" на 2013-2017 годы</t>
  </si>
  <si>
    <t>1 582 723,61</t>
  </si>
  <si>
    <t>929 547,90</t>
  </si>
  <si>
    <t>2 507 805,42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</si>
  <si>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</si>
  <si>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</si>
  <si>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829 207,61</t>
  </si>
  <si>
    <t>Подпрограмма "Развитие телекоммуникационной инфраструктуры органов государственной власти Приморского края и органов местного самоуправления"</t>
  </si>
  <si>
    <t>268 046,88</t>
  </si>
  <si>
    <t>Подпрограмма "Развитие информационных систем и информационных сервисов для жителей Приморского края, формирование электронного  правительства"</t>
  </si>
  <si>
    <t>29 312,69</t>
  </si>
  <si>
    <t>Подпрограмма "Использование информационно-коммуникационных технологий в социально ориентированных областях"</t>
  </si>
  <si>
    <t>35 544,00</t>
  </si>
  <si>
    <t>42 584,61</t>
  </si>
  <si>
    <t>453 719,43</t>
  </si>
  <si>
    <t>Подпрограмма "Социальная поддержка инвалидов в Приморском крае на 2013-2017 годы"</t>
  </si>
  <si>
    <t>Подпрограмма "Комплексные меры по повышению качества жизни детей и семей с детьми в Приморском крае на 2013-2017 годы"</t>
  </si>
  <si>
    <t>Подпрограмма "Социальная поддержка пенсионеров Приморского края на 2013-2017 годы"</t>
  </si>
  <si>
    <t>Подпрограмма "Доступная среда" на 2013-2017 годы</t>
  </si>
  <si>
    <t xml:space="preserve">Мероприятия государственной программы Приморского края "Социальная поддержка населения Приморского края на 2013-2017 годы" </t>
  </si>
  <si>
    <t>Подпрограмма "Об оказании содействия добровольному переселению в Приморский край соотечественников, проживающих за рубежом" на 2013-2017 годы</t>
  </si>
  <si>
    <t>Подпрограмма "Обеспечение жильем молодых семей Приморского края" на 2013-2017 годы</t>
  </si>
  <si>
    <t xml:space="preserve">Подпрограмма "Сейсмобезопасность территории Приморского края" на 2013-2017 годы </t>
  </si>
  <si>
    <t>Подпрограмма "Переселение граждан из аварийного жилищного фонда в Приморском крае" на 2013-2017 годы</t>
  </si>
  <si>
    <t>Мероприятия государственной программы "Обеспечение доступным жильем и качественными услугами жилищно-коммунального хозяйства населения Приморского края" на 2013-2017 годы</t>
  </si>
  <si>
    <t>Подпрограмма "Развитие массовой физической культуры и спорта в Приморском крае"</t>
  </si>
  <si>
    <t>Мероприятия государственной программы Приморского края "Развитие физической культуры и спорта Приморского края" на 2013-2017 годы</t>
  </si>
  <si>
    <t xml:space="preserve">Государственная программа "Информационное общество" на 2013-2017 годы </t>
  </si>
  <si>
    <t>Подпрограмма "Развитие отрасли информационных технологий и телекоммуникаций"</t>
  </si>
  <si>
    <t>Мероприятия государственной программы "Информационное общество" на 2013-2017 годы</t>
  </si>
  <si>
    <t>Предусмотрено 
на 2014 год по государственным программам социальной сферы</t>
  </si>
  <si>
    <t>Предусмотрено 
на 2015 год по государственным программам социальной сферы</t>
  </si>
  <si>
    <t>Наименование показателя</t>
  </si>
  <si>
    <t>Темпы роста (снижения) расходов</t>
  </si>
  <si>
    <t xml:space="preserve">млн  рублей </t>
  </si>
  <si>
    <t>удель-ный вес %</t>
  </si>
  <si>
    <t>Стационарная медицинская помощь</t>
  </si>
  <si>
    <t>Амбулаторная помощь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</si>
  <si>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</si>
  <si>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</si>
  <si>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</si>
  <si>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</si>
  <si>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</si>
  <si>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</si>
  <si>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</si>
  <si>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</si>
  <si>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</si>
  <si>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</si>
  <si>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Культура, кинематография</t>
  </si>
  <si>
    <t>Культура</t>
  </si>
  <si>
    <t>Другие вопросы в области культуры, кинематографии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</si>
  <si>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</si>
  <si>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</si>
  <si>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</si>
  <si>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</si>
  <si>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</si>
  <si>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</si>
  <si>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</si>
  <si>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</si>
  <si>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</si>
  <si>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</si>
  <si>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</si>
  <si>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</si>
  <si>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</si>
  <si>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 xml:space="preserve">Здравоохранение </t>
  </si>
  <si>
    <t>Социальная политика</t>
  </si>
  <si>
    <t>Утверждено Законом Приморского края от 21.12.2015  № 734-КЗ на 2015 год "О внесении изменений в Закон Приморского края "О краевом бюджете на 2015 год и плановый период 2016 и 2017 годов"</t>
  </si>
  <si>
    <t>Утверждено Законом Приморского края от 18.12.2014 № 517-КЗ "О внесении изменений в Закон Приморского края "О краевом бюджете на 2014 год и плановый период 2015 и 2016 годов"</t>
  </si>
  <si>
    <t>61 109 801,58
67,99%</t>
  </si>
  <si>
    <t>62 015 926,28
70,24%</t>
  </si>
  <si>
    <t>Другие вопросы в области образования (поддержка талантливой молодежи, содержание аппарата департамента)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</si>
</sst>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2" xfId="0" applyNumberFormat="1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0" fillId="4" borderId="2" xfId="0" applyFont="1" applyFill="1" applyBorder="1" applyAlignment="1">
      <alignment horizontal="center"/>
    </xf>
    <xf numFmtId="4" fontId="8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4" fontId="0" fillId="0" borderId="2" xfId="0" applyNumberFormat="1" applyFont="1" applyBorder="1" applyAlignment="1">
      <alignment horizontal="center"/>
    </xf>
    <xf numFmtId="0" fontId="8" fillId="0" borderId="0" xfId="0" applyFont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2" fontId="0" fillId="0" borderId="0" xfId="0" applyNumberFormat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4" fontId="14" fillId="2" borderId="2" xfId="0" applyNumberFormat="1" applyFont="1" applyFill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2" fillId="0" borderId="2" xfId="0" applyFont="1" applyBorder="1"/>
    <xf numFmtId="4" fontId="11" fillId="0" borderId="2" xfId="0" applyNumberFormat="1" applyFont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right" vertical="center"/>
    </xf>
    <xf numFmtId="4" fontId="11" fillId="2" borderId="2" xfId="0" applyNumberFormat="1" applyFont="1" applyFill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/>
    </xf>
    <xf numFmtId="4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/>
    <xf numFmtId="0" fontId="15" fillId="0" borderId="2" xfId="0" applyFont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4" fontId="17" fillId="0" borderId="2" xfId="0" applyNumberFormat="1" applyFont="1" applyBorder="1" applyAlignment="1">
      <alignment horizontal="center"/>
    </xf>
    <xf numFmtId="0" fontId="17" fillId="0" borderId="0" xfId="0" applyFont="1"/>
    <xf numFmtId="0" fontId="18" fillId="0" borderId="2" xfId="0" applyFont="1" applyBorder="1" applyAlignment="1">
      <alignment horizontal="left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33CC"/>
      <color rgb="FFFF7C80"/>
      <color rgb="FF9999FF"/>
      <color rgb="FF00FF99"/>
      <color rgb="FF0000FF"/>
      <color rgb="FF0066FF"/>
      <color rgb="FF6666FF"/>
      <color rgb="FFD99694"/>
      <color rgb="FF8080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worksheet" Target="worksheets/sheet7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4.xml"/><Relationship Id="rId12" Type="http://schemas.openxmlformats.org/officeDocument/2006/relationships/worksheet" Target="worksheets/sheet6.xml"/><Relationship Id="rId17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chartsheet" Target="chartsheets/sheet6.xml"/><Relationship Id="rId5" Type="http://schemas.openxmlformats.org/officeDocument/2006/relationships/worksheet" Target="worksheets/sheet3.xml"/><Relationship Id="rId15" Type="http://schemas.openxmlformats.org/officeDocument/2006/relationships/styles" Target="styles.xml"/><Relationship Id="rId10" Type="http://schemas.openxmlformats.org/officeDocument/2006/relationships/chartsheet" Target="chartsheets/sheet5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5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Структура расходов краевого бюджета</a:t>
            </a:r>
            <a:r>
              <a:rPr lang="ru-RU" sz="1600" baseline="0"/>
              <a:t> за 2015 год</a:t>
            </a:r>
            <a:r>
              <a:rPr lang="ru-RU" sz="1600"/>
              <a:t> по разделам, (в тыс. рублей).</a:t>
            </a:r>
          </a:p>
        </c:rich>
      </c:tx>
      <c:layout/>
      <c:overlay val="0"/>
    </c:title>
    <c:autoTitleDeleted val="0"/>
    <c:view3D>
      <c:rotX val="30"/>
      <c:rotY val="0"/>
      <c:depthPercent val="10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56332948381452319"/>
          <c:h val="0.80018485400313788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2014 год</c:v>
                </c:pt>
              </c:strCache>
            </c:strRef>
          </c:tx>
          <c:explosion val="26"/>
          <c:dPt>
            <c:idx val="0"/>
            <c:bubble3D val="0"/>
            <c:spPr>
              <a:solidFill>
                <a:srgbClr val="92D050"/>
              </a:solidFill>
            </c:spPr>
          </c:dPt>
          <c:dPt>
            <c:idx val="2"/>
            <c:bubble3D val="0"/>
            <c:spPr>
              <a:solidFill>
                <a:srgbClr val="00B0F0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Pt>
            <c:idx val="6"/>
            <c:bubble3D val="0"/>
            <c:spPr>
              <a:solidFill>
                <a:srgbClr val="FFFF00"/>
              </a:solidFill>
            </c:spPr>
          </c:dPt>
          <c:dPt>
            <c:idx val="8"/>
            <c:bubble3D val="0"/>
            <c:spPr>
              <a:solidFill>
                <a:srgbClr val="00FF99"/>
              </a:solidFill>
            </c:spPr>
          </c:dPt>
          <c:dPt>
            <c:idx val="9"/>
            <c:bubble3D val="0"/>
            <c:spPr>
              <a:solidFill>
                <a:srgbClr val="9999FF"/>
              </a:solidFill>
            </c:spPr>
          </c:dPt>
          <c:dPt>
            <c:idx val="10"/>
            <c:bubble3D val="0"/>
            <c:spPr>
              <a:solidFill>
                <a:srgbClr val="FF33CC"/>
              </a:solidFill>
            </c:spPr>
          </c:dPt>
          <c:dPt>
            <c:idx val="11"/>
            <c:bubble3D val="0"/>
            <c:spPr>
              <a:solidFill>
                <a:srgbClr val="808080"/>
              </a:solidFill>
            </c:spPr>
          </c:dPt>
          <c:dPt>
            <c:idx val="13"/>
            <c:bubble3D val="0"/>
            <c:spPr>
              <a:solidFill>
                <a:srgbClr val="CC3300"/>
              </a:solidFill>
            </c:spPr>
          </c:dPt>
          <c:dLbls>
            <c:dLbl>
              <c:idx val="0"/>
              <c:layout>
                <c:manualLayout>
                  <c:x val="-1.2859392575928009E-3"/>
                  <c:y val="-0.1691597982549770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3 676</a:t>
                    </a:r>
                    <a:r>
                      <a:rPr lang="ru-RU" sz="900" b="1" baseline="0"/>
                      <a:t> 106,49</a:t>
                    </a:r>
                    <a:r>
                      <a:rPr lang="ru-RU" sz="900" b="1"/>
                      <a:t>; </a:t>
                    </a:r>
                  </a:p>
                  <a:p>
                    <a:r>
                      <a:rPr lang="ru-RU" sz="900" b="1"/>
                      <a:t>4%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5739852518435196"/>
                  <c:y val="9.833547559825671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25 285,50;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1583452068491439"/>
                  <c:y val="1.552770684696697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1 073 629,55;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3471016122984628"/>
                  <c:y val="5.316096962455134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15 040 343,56; </a:t>
                    </a:r>
                  </a:p>
                  <a:p>
                    <a:r>
                      <a:rPr lang="ru-RU" sz="900" b="1"/>
                      <a:t>17%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4.7336914545148837E-2"/>
                  <c:y val="-7.394645499647808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4 756 415,90; </a:t>
                    </a:r>
                  </a:p>
                  <a:p>
                    <a:r>
                      <a:rPr lang="ru-RU" sz="900" b="1"/>
                      <a:t>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5.3382994349046364E-2"/>
                  <c:y val="7.1570475073905571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50 137,07;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1691948247762791"/>
                  <c:y val="-0.1383122129398096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18 435</a:t>
                    </a:r>
                    <a:r>
                      <a:rPr lang="ru-RU" sz="900" b="1" baseline="0"/>
                      <a:t> 149,59</a:t>
                    </a:r>
                    <a:r>
                      <a:rPr lang="ru-RU" sz="900" b="1"/>
                      <a:t>; </a:t>
                    </a:r>
                  </a:p>
                  <a:p>
                    <a:r>
                      <a:rPr lang="ru-RU" sz="900" b="1"/>
                      <a:t>21%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2434045744281964"/>
                  <c:y val="-3.191114299872081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1 591 561,34;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0.11356820397450319"/>
                  <c:y val="-0.13440200950774386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17 558 730,16; </a:t>
                    </a:r>
                  </a:p>
                  <a:p>
                    <a:r>
                      <a:rPr lang="ru-RU" sz="900" b="1"/>
                      <a:t>20%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8.6623245747198582E-2"/>
                  <c:y val="3.6727672311861997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21 451 668,58; </a:t>
                    </a:r>
                  </a:p>
                  <a:p>
                    <a:r>
                      <a:rPr lang="ru-RU" sz="900" b="1"/>
                      <a:t>24%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4.9086064241969755E-2"/>
                  <c:y val="-9.289501989960403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1 446 048,45;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0.1000610898742889"/>
                  <c:y val="3.283265830466063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305 489,04;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6.9365229346331686E-2"/>
                  <c:y val="-0.1431768384170390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364 250,00;</a:t>
                    </a:r>
                  </a:p>
                  <a:p>
                    <a:r>
                      <a:rPr lang="ru-RU" sz="900" b="1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0.3644385047306743"/>
                  <c:y val="-0.1057333128005366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2 504 756,05; </a:t>
                    </a:r>
                  </a:p>
                  <a:p>
                    <a:r>
                      <a:rPr lang="ru-RU" sz="900" b="1"/>
                      <a:t>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3676106.49</c:v>
                </c:pt>
                <c:pt idx="1">
                  <c:v>25285.5</c:v>
                </c:pt>
                <c:pt idx="2">
                  <c:v>1073629.55</c:v>
                </c:pt>
                <c:pt idx="3">
                  <c:v>15040343.560000001</c:v>
                </c:pt>
                <c:pt idx="4">
                  <c:v>4765415.9000000004</c:v>
                </c:pt>
                <c:pt idx="5">
                  <c:v>50137.07</c:v>
                </c:pt>
                <c:pt idx="6">
                  <c:v>18435149.59</c:v>
                </c:pt>
                <c:pt idx="7">
                  <c:v>1591561.34</c:v>
                </c:pt>
                <c:pt idx="8">
                  <c:v>17558730.16</c:v>
                </c:pt>
                <c:pt idx="9">
                  <c:v>21451668.579999998</c:v>
                </c:pt>
                <c:pt idx="10">
                  <c:v>1446048.45</c:v>
                </c:pt>
                <c:pt idx="11">
                  <c:v>305489.03999999998</c:v>
                </c:pt>
                <c:pt idx="12">
                  <c:v>364250</c:v>
                </c:pt>
                <c:pt idx="13">
                  <c:v>2504756.0499999998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/>
          </a:pPr>
          <a:endParaRPr lang="ru-RU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Структура расходов краевого бюджета, предусмотренных </a:t>
            </a:r>
            <a:br>
              <a:rPr lang="ru-RU"/>
            </a:br>
            <a:r>
              <a:rPr lang="ru-RU"/>
              <a:t>в</a:t>
            </a:r>
            <a:r>
              <a:rPr lang="ru-RU" baseline="0"/>
              <a:t> 2014-2015 годах на реализацию Государственных программам Приморского края социальной сферы, (в тыс. рублей). </a:t>
            </a:r>
            <a:endParaRPr lang="ru-RU"/>
          </a:p>
        </c:rich>
      </c:tx>
      <c:layout>
        <c:manualLayout>
          <c:xMode val="edge"/>
          <c:yMode val="edge"/>
          <c:x val="9.3866503588493105E-2"/>
          <c:y val="0"/>
        </c:manualLayout>
      </c:layout>
      <c:overlay val="0"/>
      <c:spPr>
        <a:noFill/>
      </c:spPr>
    </c:title>
    <c:autoTitleDeleted val="0"/>
    <c:view3D>
      <c:rotX val="20"/>
      <c:hPercent val="100"/>
      <c:rotY val="20"/>
      <c:depthPercent val="100"/>
      <c:rAngAx val="0"/>
      <c:perspective val="1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7078662449661013E-2"/>
          <c:y val="0.19652489256574338"/>
          <c:w val="0.65970093885943226"/>
          <c:h val="0.6364670639589256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Лист2!$A$4</c:f>
              <c:strCache>
                <c:ptCount val="1"/>
                <c:pt idx="0">
                  <c:v>Государственная программа  "Развитие здравоохранения Приморского края" на 2013-2017 годы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9.5479778907926124E-3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17 290 511,38</a:t>
                    </a:r>
                  </a:p>
                  <a:p>
                    <a:r>
                      <a:rPr lang="ru-RU" sz="900" b="1"/>
                      <a:t>19,24%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7630881404523E-3"/>
                  <c:y val="-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17 802 834,51</a:t>
                    </a:r>
                  </a:p>
                  <a:p>
                    <a:r>
                      <a:rPr lang="ru-RU" sz="900" b="1"/>
                      <a:t>20,16%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2014 год по государственным программам социальной сферы</c:v>
                  </c:pt>
                  <c:pt idx="1">
                    <c:v>Предусмотрено 
на 2015 год по государственным программам социальной сферы</c:v>
                  </c:pt>
                </c:lvl>
                <c:lvl>
                  <c:pt idx="0">
                    <c:v>61 109 801,58
67,99%</c:v>
                  </c:pt>
                  <c:pt idx="1">
                    <c:v>62 015 926,28
70,24%</c:v>
                  </c:pt>
                </c:lvl>
              </c:multiLvlStrCache>
            </c:multiLvlStrRef>
          </c:cat>
          <c:val>
            <c:numRef>
              <c:f>Лист2!$B$4:$C$4</c:f>
              <c:numCache>
                <c:formatCode>#,##0.00</c:formatCode>
                <c:ptCount val="2"/>
                <c:pt idx="0">
                  <c:v>17290511.379999999</c:v>
                </c:pt>
                <c:pt idx="1">
                  <c:v>17802834.510000002</c:v>
                </c:pt>
              </c:numCache>
            </c:numRef>
          </c:val>
        </c:ser>
        <c:ser>
          <c:idx val="1"/>
          <c:order val="1"/>
          <c:tx>
            <c:strRef>
              <c:f>Лист2!$A$5</c:f>
              <c:strCache>
                <c:ptCount val="1"/>
                <c:pt idx="0">
                  <c:v>Государственная программа "Развитие  образования Приморского края" на 2013-2017 годы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0"/>
              <c:layout>
                <c:manualLayout>
                  <c:x val="6.8199842077090091E-3"/>
                  <c:y val="7.6536333259328247E-1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17 873 756,57</a:t>
                    </a:r>
                  </a:p>
                  <a:p>
                    <a:r>
                      <a:rPr lang="ru-RU" sz="900" b="1"/>
                      <a:t>19,89%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9778907926628E-3"/>
                  <c:y val="-8.349678987460277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17 736 716,72</a:t>
                    </a:r>
                  </a:p>
                  <a:p>
                    <a:r>
                      <a:rPr lang="ru-RU" sz="900" b="1"/>
                      <a:t>20,09%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2014 год по государственным программам социальной сферы</c:v>
                  </c:pt>
                  <c:pt idx="1">
                    <c:v>Предусмотрено 
на 2015 год по государственным программам социальной сферы</c:v>
                  </c:pt>
                </c:lvl>
                <c:lvl>
                  <c:pt idx="0">
                    <c:v>61 109 801,58
67,99%</c:v>
                  </c:pt>
                  <c:pt idx="1">
                    <c:v>62 015 926,28
70,24%</c:v>
                  </c:pt>
                </c:lvl>
              </c:multiLvlStrCache>
            </c:multiLvlStrRef>
          </c:cat>
          <c:val>
            <c:numRef>
              <c:f>Лист2!$B$5:$C$5</c:f>
              <c:numCache>
                <c:formatCode>#,##0.00</c:formatCode>
                <c:ptCount val="2"/>
                <c:pt idx="0">
                  <c:v>17873756.57</c:v>
                </c:pt>
                <c:pt idx="1">
                  <c:v>17736716.719999999</c:v>
                </c:pt>
              </c:numCache>
            </c:numRef>
          </c:val>
        </c:ser>
        <c:ser>
          <c:idx val="2"/>
          <c:order val="2"/>
          <c:tx>
            <c:strRef>
              <c:f>Лист2!$A$6</c:f>
              <c:strCache>
                <c:ptCount val="1"/>
                <c:pt idx="0">
                  <c:v>Государственная программа "Социальная поддержка населения Приморского края на 2013-2017 годы"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639968415418018E-2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20 073 005,95</a:t>
                    </a:r>
                  </a:p>
                  <a:p>
                    <a:r>
                      <a:rPr lang="ru-RU" sz="900" b="1"/>
                      <a:t>22,33%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8704894665072E-3"/>
                  <c:y val="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19 725 627,78</a:t>
                    </a:r>
                  </a:p>
                  <a:p>
                    <a:r>
                      <a:rPr lang="ru-RU" sz="900" b="1"/>
                      <a:t>22,34%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2014 год по государственным программам социальной сферы</c:v>
                  </c:pt>
                  <c:pt idx="1">
                    <c:v>Предусмотрено 
на 2015 год по государственным программам социальной сферы</c:v>
                  </c:pt>
                </c:lvl>
                <c:lvl>
                  <c:pt idx="0">
                    <c:v>61 109 801,58
67,99%</c:v>
                  </c:pt>
                  <c:pt idx="1">
                    <c:v>62 015 926,28
70,24%</c:v>
                  </c:pt>
                </c:lvl>
              </c:multiLvlStrCache>
            </c:multiLvlStrRef>
          </c:cat>
          <c:val>
            <c:numRef>
              <c:f>Лист2!$B$6:$C$6</c:f>
              <c:numCache>
                <c:formatCode>#,##0.00</c:formatCode>
                <c:ptCount val="2"/>
                <c:pt idx="0">
                  <c:v>20073005.949999999</c:v>
                </c:pt>
                <c:pt idx="1">
                  <c:v>19725627.780000001</c:v>
                </c:pt>
              </c:numCache>
            </c:numRef>
          </c:val>
        </c:ser>
        <c:ser>
          <c:idx val="3"/>
          <c:order val="3"/>
          <c:tx>
            <c:strRef>
              <c:f>Лист2!$A$7</c:f>
              <c:strCache>
                <c:ptCount val="1"/>
                <c:pt idx="0">
                  <c:v>Государственная программа "Содействие занятости населения Приморского края на 2013-2017 годы"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052339673448416"/>
                  <c:y val="0.2463106814946157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1 172 341,21</a:t>
                    </a:r>
                  </a:p>
                  <a:p>
                    <a:r>
                      <a:rPr lang="ru-RU" sz="900" b="1"/>
                      <a:t>1,30%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19777954202356127"/>
                  <c:y val="0.275533818328368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1 403 570,45</a:t>
                    </a:r>
                  </a:p>
                  <a:p>
                    <a:r>
                      <a:rPr lang="ru-RU" sz="900" b="1"/>
                      <a:t>1,59%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2014 год по государственным программам социальной сферы</c:v>
                  </c:pt>
                  <c:pt idx="1">
                    <c:v>Предусмотрено 
на 2015 год по государственным программам социальной сферы</c:v>
                  </c:pt>
                </c:lvl>
                <c:lvl>
                  <c:pt idx="0">
                    <c:v>61 109 801,58
67,99%</c:v>
                  </c:pt>
                  <c:pt idx="1">
                    <c:v>62 015 926,28
70,24%</c:v>
                  </c:pt>
                </c:lvl>
              </c:multiLvlStrCache>
            </c:multiLvlStrRef>
          </c:cat>
          <c:val>
            <c:numRef>
              <c:f>Лист2!$B$7:$C$7</c:f>
              <c:numCache>
                <c:formatCode>#,##0.00</c:formatCode>
                <c:ptCount val="2"/>
                <c:pt idx="0">
                  <c:v>1172341.21</c:v>
                </c:pt>
                <c:pt idx="1">
                  <c:v>1403570.45</c:v>
                </c:pt>
              </c:numCache>
            </c:numRef>
          </c:val>
        </c:ser>
        <c:ser>
          <c:idx val="4"/>
          <c:order val="4"/>
          <c:tx>
            <c:strRef>
              <c:f>Лист2!$A$8</c:f>
              <c:strCache>
                <c:ptCount val="1"/>
                <c:pt idx="0">
                  <c:v>Государственная программа "Развитие культуры Приморского края на 2013-2017 годы"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4279143779444073"/>
                  <c:y val="0.1252427194040418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1 476 422,96</a:t>
                    </a:r>
                  </a:p>
                  <a:p>
                    <a:r>
                      <a:rPr lang="ru-RU" sz="900" b="1"/>
                      <a:t>1,64%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236954820128555"/>
                  <c:y val="0.1732522641484004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1 884 084,58</a:t>
                    </a:r>
                  </a:p>
                  <a:p>
                    <a:r>
                      <a:rPr lang="ru-RU" sz="900" b="1"/>
                      <a:t>2,13%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2014 год по государственным программам социальной сферы</c:v>
                  </c:pt>
                  <c:pt idx="1">
                    <c:v>Предусмотрено 
на 2015 год по государственным программам социальной сферы</c:v>
                  </c:pt>
                </c:lvl>
                <c:lvl>
                  <c:pt idx="0">
                    <c:v>61 109 801,58
67,99%</c:v>
                  </c:pt>
                  <c:pt idx="1">
                    <c:v>62 015 926,28
70,24%</c:v>
                  </c:pt>
                </c:lvl>
              </c:multiLvlStrCache>
            </c:multiLvlStrRef>
          </c:cat>
          <c:val>
            <c:numRef>
              <c:f>Лист2!$B$8:$C$8</c:f>
              <c:numCache>
                <c:formatCode>#,##0.00</c:formatCode>
                <c:ptCount val="2"/>
                <c:pt idx="0">
                  <c:v>1476422.96</c:v>
                </c:pt>
                <c:pt idx="1">
                  <c:v>1884084.58</c:v>
                </c:pt>
              </c:numCache>
            </c:numRef>
          </c:val>
        </c:ser>
        <c:ser>
          <c:idx val="6"/>
          <c:order val="5"/>
          <c:tx>
            <c:strRef>
              <c:f>Лист2!$A$10</c:f>
              <c:strCache>
                <c:ptCount val="1"/>
                <c:pt idx="0">
                  <c:v>Государственная программа "Развитие физической культуры и спорта Приморского края" на 2013-2017 годы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188739357602597"/>
                  <c:y val="1.252410757988003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1 743 933,55</a:t>
                    </a:r>
                  </a:p>
                  <a:p>
                    <a:r>
                      <a:rPr lang="ru-RU" sz="900" b="1"/>
                      <a:t>1,94%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0050753570664487"/>
                  <c:y val="4.38349517914146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1 556 287,65</a:t>
                    </a:r>
                  </a:p>
                  <a:p>
                    <a:r>
                      <a:rPr lang="ru-RU" sz="900" b="1"/>
                      <a:t>1,76%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2014 год по государственным программам социальной сферы</c:v>
                  </c:pt>
                  <c:pt idx="1">
                    <c:v>Предусмотрено 
на 2015 год по государственным программам социальной сферы</c:v>
                  </c:pt>
                </c:lvl>
                <c:lvl>
                  <c:pt idx="0">
                    <c:v>61 109 801,58
67,99%</c:v>
                  </c:pt>
                  <c:pt idx="1">
                    <c:v>62 015 926,28
70,24%</c:v>
                  </c:pt>
                </c:lvl>
              </c:multiLvlStrCache>
            </c:multiLvlStrRef>
          </c:cat>
          <c:val>
            <c:numRef>
              <c:f>Лист2!$B$10:$C$10</c:f>
              <c:numCache>
                <c:formatCode>#,##0.00</c:formatCode>
                <c:ptCount val="2"/>
                <c:pt idx="0">
                  <c:v>1743933.55</c:v>
                </c:pt>
                <c:pt idx="1">
                  <c:v>1556287.65</c:v>
                </c:pt>
              </c:numCache>
            </c:numRef>
          </c:val>
        </c:ser>
        <c:ser>
          <c:idx val="5"/>
          <c:order val="6"/>
          <c:tx>
            <c:strRef>
              <c:f>Лист2!$A$9</c:f>
              <c:strCache>
                <c:ptCount val="1"/>
                <c:pt idx="0">
                  <c:v>Государственная программа "Обеспечение доступным жильем и качественными услугами жилищно-коммунального хозяйства населения Приморского края" на 2013-2017 годы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0.24006344411135716"/>
                  <c:y val="-0.14402912731464818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en-US"/>
                      <a:t>650 622,35</a:t>
                    </a:r>
                    <a:endParaRPr lang="ru-RU"/>
                  </a:p>
                  <a:p>
                    <a:r>
                      <a:rPr lang="ru-RU"/>
                      <a:t>0,72%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17868358624197606"/>
                  <c:y val="-8.9757282239563349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en-US"/>
                      <a:t>951 813,30</a:t>
                    </a:r>
                    <a:endParaRPr lang="ru-RU"/>
                  </a:p>
                  <a:p>
                    <a:r>
                      <a:rPr lang="ru-RU"/>
                      <a:t>1,08%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Лист2!$B$9:$C$9</c:f>
              <c:numCache>
                <c:formatCode>#,##0.00</c:formatCode>
                <c:ptCount val="2"/>
                <c:pt idx="0">
                  <c:v>650622.35</c:v>
                </c:pt>
                <c:pt idx="1">
                  <c:v>951813.3</c:v>
                </c:pt>
              </c:numCache>
            </c:numRef>
          </c:val>
        </c:ser>
        <c:ser>
          <c:idx val="7"/>
          <c:order val="7"/>
          <c:tx>
            <c:strRef>
              <c:f>Лист2!$A$11</c:f>
              <c:strCache>
                <c:ptCount val="1"/>
                <c:pt idx="0">
                  <c:v>Государственная программа "Информационное общество" на 2013-2017 годы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-1.6368069499827727E-2"/>
                  <c:y val="-0.14611667033190637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en-US"/>
                      <a:t>829 207,61</a:t>
                    </a:r>
                    <a:endParaRPr lang="ru-RU"/>
                  </a:p>
                  <a:p>
                    <a:r>
                      <a:rPr lang="ru-RU"/>
                      <a:t>0,92%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0475706249640205E-2"/>
                  <c:y val="-0.17116504985219055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en-US"/>
                      <a:t>954 991,29</a:t>
                    </a:r>
                    <a:endParaRPr lang="ru-RU"/>
                  </a:p>
                  <a:p>
                    <a:r>
                      <a:rPr lang="ru-RU"/>
                      <a:t>1,08%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Лист2!$B$11:$C$11</c:f>
              <c:numCache>
                <c:formatCode>#,##0.00</c:formatCode>
                <c:ptCount val="2"/>
                <c:pt idx="0">
                  <c:v>829207.61</c:v>
                </c:pt>
                <c:pt idx="1">
                  <c:v>954991.29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304448"/>
        <c:axId val="83305984"/>
        <c:axId val="0"/>
      </c:bar3DChart>
      <c:catAx>
        <c:axId val="83304448"/>
        <c:scaling>
          <c:orientation val="minMax"/>
        </c:scaling>
        <c:delete val="0"/>
        <c:axPos val="b"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ru-RU"/>
          </a:p>
        </c:txPr>
        <c:crossAx val="83305984"/>
        <c:crosses val="autoZero"/>
        <c:auto val="1"/>
        <c:lblAlgn val="ctr"/>
        <c:lblOffset val="100"/>
        <c:noMultiLvlLbl val="0"/>
      </c:catAx>
      <c:valAx>
        <c:axId val="83305984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ru-RU"/>
          </a:p>
        </c:txPr>
        <c:crossAx val="83304448"/>
        <c:crosses val="autoZero"/>
        <c:crossBetween val="between"/>
      </c:valAx>
      <c:spPr>
        <a:ln w="25400">
          <a:noFill/>
        </a:ln>
      </c:spPr>
    </c:plotArea>
    <c:legend>
      <c:legendPos val="r"/>
      <c:legendEntry>
        <c:idx val="3"/>
        <c:txPr>
          <a:bodyPr/>
          <a:lstStyle/>
          <a:p>
            <a:pPr>
              <a:defRPr sz="800" spc="0" baseline="0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</c:legendEntry>
      <c:layout>
        <c:manualLayout>
          <c:xMode val="edge"/>
          <c:yMode val="edge"/>
          <c:x val="0.76236855151697924"/>
          <c:y val="0.14708048044553537"/>
          <c:w val="0.2376314484830207"/>
          <c:h val="0.79949889763396453"/>
        </c:manualLayout>
      </c:layout>
      <c:overlay val="1"/>
      <c:spPr>
        <a:pattFill prst="dashDnDiag">
          <a:fgClr>
            <a:srgbClr val="9999FF"/>
          </a:fgClr>
          <a:bgClr>
            <a:schemeClr val="bg1"/>
          </a:bgClr>
        </a:pattFill>
      </c:spPr>
      <c:txPr>
        <a:bodyPr/>
        <a:lstStyle/>
        <a:p>
          <a:pPr>
            <a:defRPr sz="800" spc="0" baseline="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ru-RU" sz="1600"/>
              <a:t>Сводная информация о количестве вопросов комитета Законодательного Собрания по социальной политике и защите прав граждан, подготовленных </a:t>
            </a:r>
            <a:br>
              <a:rPr lang="ru-RU" sz="1600"/>
            </a:br>
            <a:r>
              <a:rPr lang="ru-RU" sz="1600"/>
              <a:t>на заседание Законодательного Собрания </a:t>
            </a:r>
            <a:br>
              <a:rPr lang="ru-RU" sz="1600"/>
            </a:br>
            <a:r>
              <a:rPr lang="ru-RU" sz="1600"/>
              <a:t>Приморского</a:t>
            </a:r>
            <a:r>
              <a:rPr lang="ru-RU" sz="1600" baseline="0"/>
              <a:t> края в 2014 году</a:t>
            </a:r>
            <a:endParaRPr lang="ru-RU" sz="1600"/>
          </a:p>
        </c:rich>
      </c:tx>
      <c:overlay val="0"/>
    </c:title>
    <c:autoTitleDeleted val="0"/>
    <c:view3D>
      <c:rotX val="70"/>
      <c:rotY val="3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5349105862479906E-2"/>
          <c:y val="0.19830623192650587"/>
          <c:w val="0.87381611518233726"/>
          <c:h val="0.6910349223380087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Лист4!$B$31</c:f>
              <c:strCache>
                <c:ptCount val="1"/>
                <c:pt idx="0">
                  <c:v>29.01.2014</c:v>
                </c:pt>
              </c:strCache>
            </c:strRef>
          </c:tx>
          <c:spPr>
            <a:solidFill>
              <a:srgbClr val="0066FF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Лист4!$C$31:$N$31</c:f>
              <c:numCache>
                <c:formatCode>General</c:formatCode>
                <c:ptCount val="12"/>
                <c:pt idx="0">
                  <c:v>47</c:v>
                </c:pt>
                <c:pt idx="1">
                  <c:v>19</c:v>
                </c:pt>
                <c:pt idx="2" formatCode="#,##0.00">
                  <c:v>40.425531914893611</c:v>
                </c:pt>
                <c:pt idx="3">
                  <c:v>8</c:v>
                </c:pt>
                <c:pt idx="4">
                  <c:v>6</c:v>
                </c:pt>
                <c:pt idx="5" formatCode="#,##0.00">
                  <c:v>75</c:v>
                </c:pt>
                <c:pt idx="6">
                  <c:v>55</c:v>
                </c:pt>
                <c:pt idx="7">
                  <c:v>25</c:v>
                </c:pt>
                <c:pt idx="8" formatCode="#,##0.00">
                  <c:v>45.454545454545453</c:v>
                </c:pt>
                <c:pt idx="9">
                  <c:v>21</c:v>
                </c:pt>
                <c:pt idx="10">
                  <c:v>10</c:v>
                </c:pt>
                <c:pt idx="11" formatCode="#,##0.00">
                  <c:v>47.619047619047613</c:v>
                </c:pt>
              </c:numCache>
            </c:numRef>
          </c:val>
        </c:ser>
        <c:ser>
          <c:idx val="1"/>
          <c:order val="1"/>
          <c:tx>
            <c:strRef>
              <c:f>Лист4!$B$32</c:f>
              <c:strCache>
                <c:ptCount val="1"/>
                <c:pt idx="0">
                  <c:v>26.02.2014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Лист4!$C$32:$N$32</c:f>
              <c:numCache>
                <c:formatCode>General</c:formatCode>
                <c:ptCount val="12"/>
                <c:pt idx="0">
                  <c:v>53</c:v>
                </c:pt>
                <c:pt idx="1">
                  <c:v>16</c:v>
                </c:pt>
                <c:pt idx="2" formatCode="#,##0.00">
                  <c:v>30.188679245283019</c:v>
                </c:pt>
                <c:pt idx="3">
                  <c:v>3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56</c:v>
                </c:pt>
                <c:pt idx="7">
                  <c:v>16</c:v>
                </c:pt>
                <c:pt idx="8" formatCode="#,##0.00">
                  <c:v>28.571428571428569</c:v>
                </c:pt>
                <c:pt idx="9">
                  <c:v>20</c:v>
                </c:pt>
                <c:pt idx="10">
                  <c:v>6</c:v>
                </c:pt>
                <c:pt idx="11" formatCode="#,##0.00">
                  <c:v>30</c:v>
                </c:pt>
              </c:numCache>
            </c:numRef>
          </c:val>
        </c:ser>
        <c:ser>
          <c:idx val="2"/>
          <c:order val="2"/>
          <c:tx>
            <c:strRef>
              <c:f>Лист4!$B$33</c:f>
              <c:strCache>
                <c:ptCount val="1"/>
                <c:pt idx="0">
                  <c:v>26.03.2014</c:v>
                </c:pt>
              </c:strCache>
            </c:strRef>
          </c:tx>
          <c:spPr>
            <a:solidFill>
              <a:srgbClr val="D99694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Лист4!$C$33:$N$33</c:f>
              <c:numCache>
                <c:formatCode>General</c:formatCode>
                <c:ptCount val="12"/>
                <c:pt idx="0">
                  <c:v>35</c:v>
                </c:pt>
                <c:pt idx="1">
                  <c:v>3</c:v>
                </c:pt>
                <c:pt idx="2" formatCode="#,##0.00">
                  <c:v>8.5714285714285712</c:v>
                </c:pt>
                <c:pt idx="3">
                  <c:v>7</c:v>
                </c:pt>
                <c:pt idx="4">
                  <c:v>0</c:v>
                </c:pt>
                <c:pt idx="5" formatCode="#,##0.00">
                  <c:v>0</c:v>
                </c:pt>
                <c:pt idx="6">
                  <c:v>42</c:v>
                </c:pt>
                <c:pt idx="7">
                  <c:v>3</c:v>
                </c:pt>
                <c:pt idx="8" formatCode="#,##0.00">
                  <c:v>7.1428571428571423</c:v>
                </c:pt>
                <c:pt idx="9">
                  <c:v>10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Лист4!$B$34</c:f>
              <c:strCache>
                <c:ptCount val="1"/>
                <c:pt idx="0">
                  <c:v>30.04.2014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Лист4!$C$34:$N$34</c:f>
              <c:numCache>
                <c:formatCode>General</c:formatCode>
                <c:ptCount val="12"/>
                <c:pt idx="0">
                  <c:v>42</c:v>
                </c:pt>
                <c:pt idx="1">
                  <c:v>6</c:v>
                </c:pt>
                <c:pt idx="2" formatCode="#,##0.00">
                  <c:v>14.285714285714285</c:v>
                </c:pt>
                <c:pt idx="3">
                  <c:v>7</c:v>
                </c:pt>
                <c:pt idx="4">
                  <c:v>1</c:v>
                </c:pt>
                <c:pt idx="5" formatCode="#,##0.00">
                  <c:v>14.285714285714285</c:v>
                </c:pt>
                <c:pt idx="6">
                  <c:v>49</c:v>
                </c:pt>
                <c:pt idx="7">
                  <c:v>7</c:v>
                </c:pt>
                <c:pt idx="8" formatCode="#,##0.00">
                  <c:v>14.285714285714285</c:v>
                </c:pt>
                <c:pt idx="9">
                  <c:v>21</c:v>
                </c:pt>
                <c:pt idx="10">
                  <c:v>4</c:v>
                </c:pt>
                <c:pt idx="11" formatCode="#,##0.00">
                  <c:v>19.047619047619047</c:v>
                </c:pt>
              </c:numCache>
            </c:numRef>
          </c:val>
        </c:ser>
        <c:ser>
          <c:idx val="4"/>
          <c:order val="4"/>
          <c:tx>
            <c:strRef>
              <c:f>Лист4!$B$35</c:f>
              <c:strCache>
                <c:ptCount val="1"/>
                <c:pt idx="0">
                  <c:v>28.05.2014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Лист4!$C$35:$N$35</c:f>
              <c:numCache>
                <c:formatCode>General</c:formatCode>
                <c:ptCount val="12"/>
                <c:pt idx="0">
                  <c:v>32</c:v>
                </c:pt>
                <c:pt idx="1">
                  <c:v>3</c:v>
                </c:pt>
                <c:pt idx="2" formatCode="#,##0.00">
                  <c:v>9.375</c:v>
                </c:pt>
                <c:pt idx="3">
                  <c:v>12</c:v>
                </c:pt>
                <c:pt idx="4">
                  <c:v>0</c:v>
                </c:pt>
                <c:pt idx="5" formatCode="#,##0.00">
                  <c:v>0</c:v>
                </c:pt>
                <c:pt idx="6">
                  <c:v>44</c:v>
                </c:pt>
                <c:pt idx="7">
                  <c:v>3</c:v>
                </c:pt>
                <c:pt idx="8" formatCode="#,##0.00">
                  <c:v>6.8181818181818175</c:v>
                </c:pt>
                <c:pt idx="9">
                  <c:v>15</c:v>
                </c:pt>
                <c:pt idx="10">
                  <c:v>1</c:v>
                </c:pt>
                <c:pt idx="11" formatCode="#,##0.00">
                  <c:v>6.666666666666667</c:v>
                </c:pt>
              </c:numCache>
            </c:numRef>
          </c:val>
        </c:ser>
        <c:ser>
          <c:idx val="5"/>
          <c:order val="5"/>
          <c:tx>
            <c:strRef>
              <c:f>Лист4!$B$36</c:f>
              <c:strCache>
                <c:ptCount val="1"/>
                <c:pt idx="0">
                  <c:v>11.06.2014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Лист4!$C$36:$N$36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 formatCode="#,##0.00">
                  <c:v>0</c:v>
                </c:pt>
                <c:pt idx="3">
                  <c:v>0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</c:v>
                </c:pt>
                <c:pt idx="7">
                  <c:v>0</c:v>
                </c:pt>
                <c:pt idx="8" formatCode="#,##0.00">
                  <c:v>0</c:v>
                </c:pt>
                <c:pt idx="9">
                  <c:v>0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Лист4!$B$37</c:f>
              <c:strCache>
                <c:ptCount val="1"/>
                <c:pt idx="0">
                  <c:v>27.06.2014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Лист4!$C$37:$N$37</c:f>
              <c:numCache>
                <c:formatCode>General</c:formatCode>
                <c:ptCount val="12"/>
                <c:pt idx="0">
                  <c:v>29</c:v>
                </c:pt>
                <c:pt idx="1">
                  <c:v>6</c:v>
                </c:pt>
                <c:pt idx="2" formatCode="#,##0.00">
                  <c:v>20.689655172413794</c:v>
                </c:pt>
                <c:pt idx="3">
                  <c:v>6</c:v>
                </c:pt>
                <c:pt idx="4">
                  <c:v>0</c:v>
                </c:pt>
                <c:pt idx="5" formatCode="#,##0.00">
                  <c:v>0</c:v>
                </c:pt>
                <c:pt idx="6">
                  <c:v>35</c:v>
                </c:pt>
                <c:pt idx="7">
                  <c:v>6</c:v>
                </c:pt>
                <c:pt idx="8" formatCode="#,##0.00">
                  <c:v>17.142857142857142</c:v>
                </c:pt>
                <c:pt idx="9">
                  <c:v>11</c:v>
                </c:pt>
                <c:pt idx="10">
                  <c:v>1</c:v>
                </c:pt>
                <c:pt idx="11" formatCode="#,##0.00">
                  <c:v>9.0909090909090917</c:v>
                </c:pt>
              </c:numCache>
            </c:numRef>
          </c:val>
        </c:ser>
        <c:ser>
          <c:idx val="7"/>
          <c:order val="7"/>
          <c:tx>
            <c:strRef>
              <c:f>Лист4!$B$38</c:f>
              <c:strCache>
                <c:ptCount val="1"/>
                <c:pt idx="0">
                  <c:v>30.07.2014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Лист4!$C$38:$N$38</c:f>
              <c:numCache>
                <c:formatCode>General</c:formatCode>
                <c:ptCount val="12"/>
                <c:pt idx="0">
                  <c:v>46</c:v>
                </c:pt>
                <c:pt idx="1">
                  <c:v>6</c:v>
                </c:pt>
                <c:pt idx="2" formatCode="#,##0.00">
                  <c:v>13.043478260869565</c:v>
                </c:pt>
                <c:pt idx="3">
                  <c:v>8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54</c:v>
                </c:pt>
                <c:pt idx="7">
                  <c:v>6</c:v>
                </c:pt>
                <c:pt idx="8" formatCode="#,##0.00">
                  <c:v>11.111111111111111</c:v>
                </c:pt>
                <c:pt idx="9">
                  <c:v>16</c:v>
                </c:pt>
                <c:pt idx="10">
                  <c:v>3</c:v>
                </c:pt>
                <c:pt idx="11" formatCode="#,##0.00">
                  <c:v>18.75</c:v>
                </c:pt>
              </c:numCache>
            </c:numRef>
          </c:val>
        </c:ser>
        <c:ser>
          <c:idx val="8"/>
          <c:order val="8"/>
          <c:tx>
            <c:strRef>
              <c:f>Лист4!$B$39</c:f>
              <c:strCache>
                <c:ptCount val="1"/>
                <c:pt idx="0">
                  <c:v>24.09.2014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Лист4!$C$39:$N$39</c:f>
              <c:numCache>
                <c:formatCode>General</c:formatCode>
                <c:ptCount val="12"/>
                <c:pt idx="0">
                  <c:v>53</c:v>
                </c:pt>
                <c:pt idx="1">
                  <c:v>23</c:v>
                </c:pt>
                <c:pt idx="2" formatCode="#,##0.00">
                  <c:v>43.39622641509434</c:v>
                </c:pt>
                <c:pt idx="3">
                  <c:v>4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57</c:v>
                </c:pt>
                <c:pt idx="7">
                  <c:v>23</c:v>
                </c:pt>
                <c:pt idx="8" formatCode="#,##0.00">
                  <c:v>40.350877192982452</c:v>
                </c:pt>
                <c:pt idx="9">
                  <c:v>16</c:v>
                </c:pt>
                <c:pt idx="10">
                  <c:v>8</c:v>
                </c:pt>
                <c:pt idx="11" formatCode="#,##0.00">
                  <c:v>50</c:v>
                </c:pt>
              </c:numCache>
            </c:numRef>
          </c:val>
        </c:ser>
        <c:ser>
          <c:idx val="9"/>
          <c:order val="9"/>
          <c:tx>
            <c:strRef>
              <c:f>Лист4!$B$40</c:f>
              <c:strCache>
                <c:ptCount val="1"/>
                <c:pt idx="0">
                  <c:v>29.10.2014</c:v>
                </c:pt>
              </c:strCache>
            </c:strRef>
          </c:tx>
          <c:spPr>
            <a:solidFill>
              <a:srgbClr val="6666FF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Лист4!$C$40:$N$40</c:f>
              <c:numCache>
                <c:formatCode>General</c:formatCode>
                <c:ptCount val="12"/>
                <c:pt idx="0">
                  <c:v>45</c:v>
                </c:pt>
                <c:pt idx="1">
                  <c:v>13</c:v>
                </c:pt>
                <c:pt idx="2" formatCode="#,##0.00">
                  <c:v>28.888888888888886</c:v>
                </c:pt>
                <c:pt idx="3">
                  <c:v>5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50</c:v>
                </c:pt>
                <c:pt idx="7">
                  <c:v>13</c:v>
                </c:pt>
                <c:pt idx="8" formatCode="#,##0.00">
                  <c:v>26</c:v>
                </c:pt>
                <c:pt idx="9">
                  <c:v>15</c:v>
                </c:pt>
                <c:pt idx="10">
                  <c:v>5</c:v>
                </c:pt>
                <c:pt idx="11" formatCode="#,##0.00">
                  <c:v>33.333333333333329</c:v>
                </c:pt>
              </c:numCache>
            </c:numRef>
          </c:val>
        </c:ser>
        <c:ser>
          <c:idx val="10"/>
          <c:order val="10"/>
          <c:tx>
            <c:strRef>
              <c:f>Лист4!$B$41</c:f>
              <c:strCache>
                <c:ptCount val="1"/>
                <c:pt idx="0">
                  <c:v>13.11.2014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Лист4!$C$41:$N$41</c:f>
              <c:numCache>
                <c:formatCode>General</c:formatCode>
                <c:ptCount val="12"/>
                <c:pt idx="0">
                  <c:v>11</c:v>
                </c:pt>
                <c:pt idx="1">
                  <c:v>1</c:v>
                </c:pt>
                <c:pt idx="2" formatCode="#,##0.00">
                  <c:v>9.0909090909090917</c:v>
                </c:pt>
                <c:pt idx="3">
                  <c:v>0</c:v>
                </c:pt>
                <c:pt idx="4">
                  <c:v>0</c:v>
                </c:pt>
                <c:pt idx="5" formatCode="#,##0.00">
                  <c:v>0</c:v>
                </c:pt>
                <c:pt idx="6">
                  <c:v>11</c:v>
                </c:pt>
                <c:pt idx="7">
                  <c:v>1</c:v>
                </c:pt>
                <c:pt idx="8" formatCode="#,##0.00">
                  <c:v>9.0909090909090917</c:v>
                </c:pt>
                <c:pt idx="9">
                  <c:v>3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Лист4!$B$42</c:f>
              <c:strCache>
                <c:ptCount val="1"/>
                <c:pt idx="0">
                  <c:v>26.11.2014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Лист4!$C$42:$N$42</c:f>
              <c:numCache>
                <c:formatCode>General</c:formatCode>
                <c:ptCount val="12"/>
                <c:pt idx="0">
                  <c:v>48</c:v>
                </c:pt>
                <c:pt idx="1">
                  <c:v>3</c:v>
                </c:pt>
                <c:pt idx="2" formatCode="#,##0.00">
                  <c:v>6.25</c:v>
                </c:pt>
                <c:pt idx="3">
                  <c:v>2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50</c:v>
                </c:pt>
                <c:pt idx="7">
                  <c:v>3</c:v>
                </c:pt>
                <c:pt idx="8" formatCode="#,##0.00">
                  <c:v>6</c:v>
                </c:pt>
                <c:pt idx="9">
                  <c:v>17</c:v>
                </c:pt>
                <c:pt idx="10">
                  <c:v>1</c:v>
                </c:pt>
                <c:pt idx="11" formatCode="#,##0.00">
                  <c:v>5.8823529411764701</c:v>
                </c:pt>
              </c:numCache>
            </c:numRef>
          </c:val>
        </c:ser>
        <c:ser>
          <c:idx val="12"/>
          <c:order val="12"/>
          <c:tx>
            <c:strRef>
              <c:f>Лист4!$B$43</c:f>
              <c:strCache>
                <c:ptCount val="1"/>
                <c:pt idx="0">
                  <c:v>28.11.2014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Лист4!$C$43:$N$43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 formatCode="#,##0.00">
                  <c:v>0</c:v>
                </c:pt>
                <c:pt idx="3">
                  <c:v>0</c:v>
                </c:pt>
                <c:pt idx="4">
                  <c:v>0</c:v>
                </c:pt>
                <c:pt idx="5" formatCode="#,##0.00">
                  <c:v>0</c:v>
                </c:pt>
                <c:pt idx="6">
                  <c:v>2</c:v>
                </c:pt>
                <c:pt idx="7">
                  <c:v>0</c:v>
                </c:pt>
                <c:pt idx="8" formatCode="#,##0.00">
                  <c:v>0</c:v>
                </c:pt>
                <c:pt idx="9">
                  <c:v>1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Лист4!$B$44</c:f>
              <c:strCache>
                <c:ptCount val="1"/>
                <c:pt idx="0">
                  <c:v>17.12.2014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Лист4!$C$44:$N$44</c:f>
              <c:numCache>
                <c:formatCode>General</c:formatCode>
                <c:ptCount val="12"/>
                <c:pt idx="0">
                  <c:v>52</c:v>
                </c:pt>
                <c:pt idx="1">
                  <c:v>9</c:v>
                </c:pt>
                <c:pt idx="2" formatCode="#,##0.00">
                  <c:v>17.307692307692307</c:v>
                </c:pt>
                <c:pt idx="3">
                  <c:v>10</c:v>
                </c:pt>
                <c:pt idx="4">
                  <c:v>9</c:v>
                </c:pt>
                <c:pt idx="5" formatCode="#,##0.00">
                  <c:v>90</c:v>
                </c:pt>
                <c:pt idx="6">
                  <c:v>62</c:v>
                </c:pt>
                <c:pt idx="7">
                  <c:v>18</c:v>
                </c:pt>
                <c:pt idx="8" formatCode="#,##0.00">
                  <c:v>29.032258064516132</c:v>
                </c:pt>
                <c:pt idx="9">
                  <c:v>25</c:v>
                </c:pt>
                <c:pt idx="10">
                  <c:v>7</c:v>
                </c:pt>
                <c:pt idx="11" formatCode="#,##0.00">
                  <c:v>28.000000000000004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466112"/>
        <c:axId val="83467648"/>
        <c:axId val="0"/>
      </c:bar3DChart>
      <c:catAx>
        <c:axId val="8346611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83467648"/>
        <c:crosses val="autoZero"/>
        <c:auto val="1"/>
        <c:lblAlgn val="ctr"/>
        <c:lblOffset val="100"/>
        <c:noMultiLvlLbl val="0"/>
      </c:catAx>
      <c:valAx>
        <c:axId val="83467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34661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114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1175618233893573"/>
          <c:w val="0.33114879036034434"/>
          <c:h val="0.40456833502460315"/>
        </c:manualLayout>
      </c:layout>
      <c:pie3DChart>
        <c:varyColors val="1"/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2.3583505390257782E-2"/>
          <c:y val="0.62728309095086832"/>
          <c:w val="0.27395812121571428"/>
          <c:h val="0.32979530869043122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ru-RU" sz="1400"/>
              <a:t>Государственная программа "Развитие  образования </a:t>
            </a:r>
          </a:p>
          <a:p>
            <a:pPr algn="ctr"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</a:t>
            </a:r>
            <a:r>
              <a:rPr lang="ru-RU" sz="1400"/>
              <a:t> 2013-2017 годы </a:t>
            </a:r>
          </a:p>
          <a:p>
            <a:pPr algn="ctr">
              <a:defRPr sz="1400"/>
            </a:pPr>
            <a:r>
              <a:rPr lang="ru-RU" sz="1400"/>
              <a:t>(17 794 546,94 тыс. руб.)</a:t>
            </a:r>
          </a:p>
        </c:rich>
      </c:tx>
      <c:layout>
        <c:manualLayout>
          <c:xMode val="edge"/>
          <c:yMode val="edge"/>
          <c:x val="0.11881580349003638"/>
          <c:y val="0.28460369989983136"/>
        </c:manualLayout>
      </c:layout>
      <c:overlay val="0"/>
    </c:title>
    <c:autoTitleDeleted val="0"/>
    <c:view3D>
      <c:rotX val="30"/>
      <c:rotY val="1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5635174538714897E-2"/>
          <c:y val="0.12906618206033435"/>
          <c:w val="0.60906680912673528"/>
          <c:h val="0.870706486126743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0000FF"/>
              </a:solidFill>
            </c:spPr>
          </c:dPt>
          <c:dPt>
            <c:idx val="4"/>
            <c:bubble3D val="0"/>
            <c:spPr>
              <a:solidFill>
                <a:srgbClr val="FF33CC"/>
              </a:solidFill>
            </c:spPr>
          </c:dPt>
          <c:dLbls>
            <c:dLbl>
              <c:idx val="0"/>
              <c:layout>
                <c:manualLayout>
                  <c:x val="-6.8830718525062576E-2"/>
                  <c:y val="-0.1273055650652364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дошкольного образования"; </a:t>
                    </a:r>
                  </a:p>
                  <a:p>
                    <a:r>
                      <a:rPr lang="ru-RU" sz="1200"/>
                      <a:t>5 325 816,38; </a:t>
                    </a:r>
                  </a:p>
                  <a:p>
                    <a:r>
                      <a:rPr lang="ru-RU" sz="1200"/>
                      <a:t>30%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0301862963963541"/>
                  <c:y val="0.10030669354736454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общего образования";</a:t>
                    </a:r>
                  </a:p>
                  <a:p>
                    <a:r>
                      <a:rPr lang="ru-RU" sz="1200"/>
                      <a:t> 10 305 661,07; </a:t>
                    </a:r>
                  </a:p>
                  <a:p>
                    <a:r>
                      <a:rPr lang="ru-RU" sz="1200"/>
                      <a:t>58%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8842392014900962E-2"/>
                  <c:y val="-4.1382580800588285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системы дополнительного образования, отдыха, оздоровления и занятости детей и подростков Приморского края"; 398 628,39; </a:t>
                    </a:r>
                  </a:p>
                  <a:p>
                    <a:r>
                      <a:rPr lang="ru-RU" sz="12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9190461315569906E-2"/>
                  <c:y val="9.837422496101030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профессионального образования Приморского края"; </a:t>
                    </a:r>
                  </a:p>
                  <a:p>
                    <a:r>
                      <a:rPr lang="ru-RU" sz="1200" b="1"/>
                      <a:t>1 606 728,79;</a:t>
                    </a:r>
                  </a:p>
                  <a:p>
                    <a:r>
                      <a:rPr lang="ru-RU" sz="1200" b="1"/>
                      <a:t> 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7202247056796421"/>
                  <c:y val="0.11551325649511203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"Развитие образования Приморского края" на 2013-2017 годы; 157 712,31;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Лист5!$A$8:$A$12</c:f>
              <c:strCache>
                <c:ptCount val="5"/>
                <c:pt idx="0">
                  <c:v>Подпрограмма "Развитие системы дошкольного образования"</c:v>
                </c:pt>
                <c:pt idx="1">
                  <c:v>Подпрограмма "Развитие системы общего образования"</c:v>
                </c:pt>
                <c:pt idx="2">
                  <c:v>Подпрограмма "Развитие системы дополнительного образования, отдыха, оздоровления и занятости детей и подростков Приморского края"</c:v>
                </c:pt>
                <c:pt idx="3">
                  <c:v>Подпрограмма "Развитие профессионального образования Приморского края"</c:v>
                </c:pt>
                <c:pt idx="4">
                  <c:v>Мероприятия государственной программы "Развитие образования Приморского края" на 2013-2017 годы</c:v>
                </c:pt>
              </c:strCache>
            </c:strRef>
          </c:cat>
          <c:val>
            <c:numRef>
              <c:f>Лист5!$B$8:$B$12</c:f>
              <c:numCache>
                <c:formatCode>#,##0.00</c:formatCode>
                <c:ptCount val="5"/>
                <c:pt idx="0">
                  <c:v>5325816.38</c:v>
                </c:pt>
                <c:pt idx="1">
                  <c:v>10305661.07</c:v>
                </c:pt>
                <c:pt idx="2">
                  <c:v>398628.39</c:v>
                </c:pt>
                <c:pt idx="3">
                  <c:v>1606728.79</c:v>
                </c:pt>
                <c:pt idx="4">
                  <c:v>157712.31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здравоохранения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2013-2017 годы</a:t>
            </a:r>
            <a:r>
              <a:rPr lang="ru-RU" sz="1400"/>
              <a:t> </a:t>
            </a:r>
          </a:p>
          <a:p>
            <a:pPr>
              <a:defRPr sz="1400"/>
            </a:pPr>
            <a:r>
              <a:rPr lang="ru-RU" sz="1400"/>
              <a:t>(17</a:t>
            </a:r>
            <a:r>
              <a:rPr lang="ru-RU" sz="1400" baseline="0"/>
              <a:t> 286 906,79 тыс. руб.)</a:t>
            </a:r>
            <a:endParaRPr lang="ru-RU" sz="1400"/>
          </a:p>
        </c:rich>
      </c:tx>
      <c:layout>
        <c:manualLayout>
          <c:xMode val="edge"/>
          <c:yMode val="edge"/>
          <c:x val="0.11414189895137467"/>
          <c:y val="0.28724052791600402"/>
        </c:manualLayout>
      </c:layout>
      <c:overlay val="0"/>
    </c:title>
    <c:autoTitleDeleted val="0"/>
    <c:view3D>
      <c:rotX val="30"/>
      <c:rotY val="9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6097271648873072E-2"/>
          <c:y val="0.31230148778930122"/>
          <c:w val="0.58344252836602228"/>
          <c:h val="0.47170484572511628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FF7C80"/>
              </a:solidFill>
            </c:spPr>
          </c:dPt>
          <c:dPt>
            <c:idx val="1"/>
            <c:bubble3D val="0"/>
            <c:spPr>
              <a:solidFill>
                <a:srgbClr val="0066FF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7.9913266118207524E-2"/>
                  <c:y val="-0.1015381870588991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"Формирование эффективной системы организации медицинской помощи"; </a:t>
                    </a:r>
                  </a:p>
                  <a:p>
                    <a:r>
                      <a:rPr lang="ru-RU" sz="1200"/>
                      <a:t>13 706 506,41; </a:t>
                    </a:r>
                  </a:p>
                  <a:p>
                    <a:r>
                      <a:rPr lang="ru-RU" sz="1200"/>
                      <a:t>79%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7913244936647951"/>
                  <c:y val="7.76072695365649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"Совершенствование медицинской помощи, укрепление здоровья населения и формирование здорового образа жизни"; 3 492 389,26; 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5050876417725527E-3"/>
                  <c:y val="-8.067081587230998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кадрового потенциала"; </a:t>
                    </a:r>
                  </a:p>
                  <a:p>
                    <a:r>
                      <a:rPr lang="ru-RU" sz="1200"/>
                      <a:t>70 000,00;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0708659773655082E-2"/>
                  <c:y val="7.4777850520413178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"Развитие здравоохранения Приморского края" на 2013-2017 годы; </a:t>
                    </a:r>
                  </a:p>
                  <a:p>
                    <a:r>
                      <a:rPr lang="ru-RU" sz="1200"/>
                      <a:t>18 011,12; </a:t>
                    </a:r>
                  </a:p>
                  <a:p>
                    <a:r>
                      <a:rPr lang="ru-RU" sz="120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Лист5!$A$3:$A$6</c:f>
              <c:strCache>
                <c:ptCount val="4"/>
                <c:pt idx="0">
                  <c:v>Подпрограмма "Формирование эффективной системы организации медицинской помощи"</c:v>
                </c:pt>
                <c:pt idx="1">
                  <c:v>Подпрограмма "Совершенствование медицинской помощи, укрепление здоровья населения и формирование здорового образа жизни"</c:v>
                </c:pt>
                <c:pt idx="2">
                  <c:v>Подпрограмма "Развитие кадрового потенциала"</c:v>
                </c:pt>
                <c:pt idx="3">
                  <c:v>Мероприятия государственной программы "Развитие здравоохранения Приморского края" на 2013-2017 годы</c:v>
                </c:pt>
              </c:strCache>
            </c:strRef>
          </c:cat>
          <c:val>
            <c:numRef>
              <c:f>Лист5!$B$3:$B$6</c:f>
              <c:numCache>
                <c:formatCode>#,##0.00</c:formatCode>
                <c:ptCount val="4"/>
                <c:pt idx="0">
                  <c:v>13706506.41</c:v>
                </c:pt>
                <c:pt idx="1">
                  <c:v>3492389.26</c:v>
                </c:pt>
                <c:pt idx="2">
                  <c:v>70000</c:v>
                </c:pt>
                <c:pt idx="3">
                  <c:v>18011.12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</a:t>
            </a:r>
            <a:r>
              <a:rPr lang="ru-RU" sz="1400" baseline="0"/>
              <a:t> "Социальная поддержка населения </a:t>
            </a:r>
          </a:p>
          <a:p>
            <a:pPr>
              <a:defRPr sz="1400"/>
            </a:pPr>
            <a:r>
              <a:rPr lang="ru-RU" sz="1400" baseline="0"/>
              <a:t>Приморского края </a:t>
            </a:r>
            <a:r>
              <a:rPr lang="ru-RU" sz="1400"/>
              <a:t>на 2013-2017 годы"</a:t>
            </a:r>
          </a:p>
          <a:p>
            <a:pPr>
              <a:defRPr sz="1400"/>
            </a:pPr>
            <a:r>
              <a:rPr lang="ru-RU" sz="1400"/>
              <a:t>(19 970 180,45 тыс. руб.)</a:t>
            </a:r>
          </a:p>
        </c:rich>
      </c:tx>
      <c:layout>
        <c:manualLayout>
          <c:xMode val="edge"/>
          <c:yMode val="edge"/>
          <c:x val="8.7665829165672865E-2"/>
          <c:y val="4.88135488987484E-2"/>
        </c:manualLayout>
      </c:layout>
      <c:overlay val="0"/>
    </c:title>
    <c:autoTitleDeleted val="0"/>
    <c:view3D>
      <c:rotX val="30"/>
      <c:rotY val="6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0900815665741468E-2"/>
          <c:y val="0.28783893493363194"/>
          <c:w val="0.43455604446529272"/>
          <c:h val="0.386265641083897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9999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0.16700811810238175"/>
                  <c:y val="1.7231652532944876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инвалидов в Приморском крае </a:t>
                    </a:r>
                  </a:p>
                  <a:p>
                    <a:r>
                      <a:rPr lang="ru-RU" sz="1200" b="1" i="0"/>
                      <a:t>на 2013-2017 годы"; </a:t>
                    </a:r>
                  </a:p>
                  <a:p>
                    <a:r>
                      <a:rPr lang="ru-RU" sz="1200" b="1" i="0"/>
                      <a:t>72 505,64;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623263653301047E-2"/>
                  <c:y val="-0.1270527421213949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пожилых людей в Приморском крае на 2013-2017 годы"; </a:t>
                    </a:r>
                  </a:p>
                  <a:p>
                    <a:r>
                      <a:rPr lang="ru-RU" sz="1200" b="1" i="0"/>
                      <a:t>50 612,43;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8457787341777893"/>
                  <c:y val="-7.673578147018327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детей и семей с детьми в Приморском крае на 2013-2017 годы"; </a:t>
                    </a:r>
                  </a:p>
                  <a:p>
                    <a:r>
                      <a:rPr lang="ru-RU" sz="1200" b="1" i="0"/>
                      <a:t>89 217,83;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211214676313489E-2"/>
                  <c:y val="0.13234564547982125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пенсионеров Приморского края</a:t>
                    </a:r>
                  </a:p>
                  <a:p>
                    <a:r>
                      <a:rPr lang="ru-RU" sz="1200" b="1" i="0"/>
                      <a:t> на 2013-2017 годы"; </a:t>
                    </a:r>
                  </a:p>
                  <a:p>
                    <a:r>
                      <a:rPr lang="ru-RU" sz="1200" b="1" i="0"/>
                      <a:t>11 268,70; </a:t>
                    </a:r>
                  </a:p>
                  <a:p>
                    <a:r>
                      <a:rPr lang="ru-RU" sz="1200" b="1" i="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3.3603357160595697E-2"/>
                  <c:y val="0.30251873072245616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"Доступная среда" </a:t>
                    </a:r>
                  </a:p>
                  <a:p>
                    <a:r>
                      <a:rPr lang="ru-RU" sz="1200" b="1" i="0"/>
                      <a:t>на 2013-2017 годы; </a:t>
                    </a:r>
                  </a:p>
                  <a:p>
                    <a:r>
                      <a:rPr lang="ru-RU" sz="1200" b="1" i="0"/>
                      <a:t>95 105,70;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12109143628459511"/>
                  <c:y val="-0.150474419579286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Мероприятия государственной программы Приморского края "Социальная поддержка населения Приморского края </a:t>
                    </a:r>
                  </a:p>
                  <a:p>
                    <a:r>
                      <a:rPr lang="ru-RU" sz="1200" b="1" i="0"/>
                      <a:t>на 2013-2017 годы" ; </a:t>
                    </a:r>
                  </a:p>
                  <a:p>
                    <a:r>
                      <a:rPr lang="ru-RU" sz="1200" b="1" i="0"/>
                      <a:t>19 651 470,15; </a:t>
                    </a:r>
                  </a:p>
                  <a:p>
                    <a:r>
                      <a:rPr lang="ru-RU" sz="1200" b="1" i="0"/>
                      <a:t>98%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 i="0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Лист5!$A$14:$A$19</c:f>
              <c:strCache>
                <c:ptCount val="6"/>
                <c:pt idx="0">
                  <c:v>Подпрограмма "Социальная поддержка инвалидов в Приморском крае на 2013-2017 годы"</c:v>
                </c:pt>
                <c:pt idx="1">
                  <c:v>Подпрограмма "Комплексные меры по повышению качества жизни пожилых людей в Приморском крае на 2013-2017 годы"</c:v>
                </c:pt>
                <c:pt idx="2">
                  <c:v>Подпрограмма "Комплексные меры по повышению качества жизни детей и семей с детьми в Приморском крае на 2013-2017 годы"</c:v>
                </c:pt>
                <c:pt idx="3">
                  <c:v>Подпрограмма "Социальная поддержка пенсионеров Приморского края на 2013-2017 годы"</c:v>
                </c:pt>
                <c:pt idx="4">
                  <c:v>Подпрограмма "Доступная среда" на 2013-2017 годы</c:v>
                </c:pt>
                <c:pt idx="5">
                  <c:v>Мероприятия государственной программы Приморского края "Социальная поддержка населения Приморского края на 2013-2017 годы" </c:v>
                </c:pt>
              </c:strCache>
            </c:strRef>
          </c:cat>
          <c:val>
            <c:numRef>
              <c:f>Лист5!$B$14:$B$19</c:f>
              <c:numCache>
                <c:formatCode>#,##0.00</c:formatCode>
                <c:ptCount val="6"/>
                <c:pt idx="0">
                  <c:v>72505.64</c:v>
                </c:pt>
                <c:pt idx="1">
                  <c:v>50612.43</c:v>
                </c:pt>
                <c:pt idx="2">
                  <c:v>89217.83</c:v>
                </c:pt>
                <c:pt idx="3">
                  <c:v>11268.7</c:v>
                </c:pt>
                <c:pt idx="4">
                  <c:v>95105.7</c:v>
                </c:pt>
                <c:pt idx="5">
                  <c:v>19651470.149999999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"Содействие занятости населения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(1 171 826,21 тыс. руб.)</a:t>
            </a:r>
          </a:p>
        </c:rich>
      </c:tx>
      <c:layout>
        <c:manualLayout>
          <c:xMode val="edge"/>
          <c:yMode val="edge"/>
          <c:x val="0.16576674279874432"/>
          <c:y val="0.29352707603031558"/>
        </c:manualLayout>
      </c:layout>
      <c:overlay val="0"/>
    </c:title>
    <c:autoTitleDeleted val="0"/>
    <c:view3D>
      <c:rotX val="30"/>
      <c:rotY val="3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55046296296296293"/>
          <c:w val="0.77733464566929134"/>
          <c:h val="0.4495370370370370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00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0.20042972578045087"/>
                  <c:y val="0.2732944316458523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"Об оказании содействия добровольному переселению в Приморский край соотечественников, проживающих за рубежом" </a:t>
                    </a:r>
                  </a:p>
                  <a:p>
                    <a:r>
                      <a:rPr lang="ru-RU" sz="1200" b="1"/>
                      <a:t>на 2013-2017 годы; </a:t>
                    </a:r>
                  </a:p>
                  <a:p>
                    <a:r>
                      <a:rPr lang="ru-RU" sz="1200" b="1"/>
                      <a:t>9 558,20;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7074664509505985"/>
                  <c:y val="-8.597800967187196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"Содействие занятости населения Приморского края на 2013-2017 годы"; </a:t>
                    </a:r>
                  </a:p>
                  <a:p>
                    <a:r>
                      <a:rPr lang="ru-RU" sz="1200" b="1"/>
                      <a:t>1 162 268,01; </a:t>
                    </a:r>
                  </a:p>
                  <a:p>
                    <a:r>
                      <a:rPr lang="ru-RU" sz="1200" b="1"/>
                      <a:t>99%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Лист5!$A$21:$A$22</c:f>
              <c:strCache>
                <c:ptCount val="2"/>
                <c:pt idx="0">
                  <c:v>Подпрограмма "Об оказании содействия добровольному переселению в Приморский край соотечественников, проживающих за рубежом" на 2013-2017 годы</c:v>
                </c:pt>
                <c:pt idx="1">
                  <c:v>Мероприятия государственной программы "Содействие занятости населения Приморского края на 2013-2017 годы"</c:v>
                </c:pt>
              </c:strCache>
            </c:strRef>
          </c:cat>
          <c:val>
            <c:numRef>
              <c:f>Лист5!$B$21:$B$22</c:f>
              <c:numCache>
                <c:formatCode>#,##0.00</c:formatCode>
                <c:ptCount val="2"/>
                <c:pt idx="0">
                  <c:v>9558.2000000000007</c:v>
                </c:pt>
                <c:pt idx="1">
                  <c:v>1162268.01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культуры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</a:t>
            </a:r>
            <a:r>
              <a:rPr lang="ru-RU" sz="1400" baseline="0"/>
              <a:t> 476 422,96 тыс. руб.)</a:t>
            </a:r>
            <a:r>
              <a:rPr lang="ru-RU" sz="1400"/>
              <a:t> </a:t>
            </a:r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FF33CC"/>
            </a:solidFill>
          </c:spPr>
          <c:dLbls>
            <c:dLbl>
              <c:idx val="0"/>
              <c:layout>
                <c:manualLayout>
                  <c:x val="2.1766574388447559E-3"/>
                  <c:y val="-0.24666822169242855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Приморского края "Развитие культуры Приморского края </a:t>
                    </a:r>
                  </a:p>
                  <a:p>
                    <a:r>
                      <a:rPr lang="ru-RU" sz="1200" b="1"/>
                      <a:t>на 2013-2017 годы"; </a:t>
                    </a:r>
                  </a:p>
                  <a:p>
                    <a:r>
                      <a:rPr lang="ru-RU" sz="1200" b="1"/>
                      <a:t>1 476 422,96; </a:t>
                    </a:r>
                  </a:p>
                  <a:p>
                    <a:r>
                      <a:rPr lang="ru-RU" sz="1200" b="1"/>
                      <a:t>100%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Лист5!$A$24</c:f>
              <c:strCache>
                <c:ptCount val="1"/>
                <c:pt idx="0">
                  <c:v>Мероприятия государственной программы Приморского края "Развитие культуры Приморского края на 2013-2017 годы"</c:v>
                </c:pt>
              </c:strCache>
            </c:strRef>
          </c:cat>
          <c:val>
            <c:numRef>
              <c:f>Лист5!$B$24</c:f>
              <c:numCache>
                <c:formatCode>#,##0.00</c:formatCode>
                <c:ptCount val="1"/>
                <c:pt idx="0">
                  <c:v>1476422.96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физической культуры и спорта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2013-2017 годы</a:t>
            </a:r>
          </a:p>
          <a:p>
            <a:pPr>
              <a:defRPr sz="1400"/>
            </a:pPr>
            <a:r>
              <a:rPr lang="ru-RU" sz="1400" baseline="0"/>
              <a:t>(1 743 933,55 тыс. руб.)</a:t>
            </a:r>
            <a:endParaRPr lang="ru-RU" sz="1400"/>
          </a:p>
        </c:rich>
      </c:tx>
      <c:layout>
        <c:manualLayout>
          <c:xMode val="edge"/>
          <c:yMode val="edge"/>
          <c:x val="0.11626482224313156"/>
          <c:y val="0.15090270883093176"/>
        </c:manualLayout>
      </c:layout>
      <c:overlay val="0"/>
    </c:title>
    <c:autoTitleDeleted val="0"/>
    <c:view3D>
      <c:rotX val="30"/>
      <c:rotY val="5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078602596059141E-2"/>
          <c:y val="0.3360784952097301"/>
          <c:w val="0.5912823475681892"/>
          <c:h val="0.53113051590563776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66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-0.22375960866526903"/>
                  <c:y val="-0.1295298608283217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массовой физической культуры и спорта в Приморском крае"; </a:t>
                    </a:r>
                  </a:p>
                  <a:p>
                    <a:r>
                      <a:rPr lang="ru-RU" sz="1200" b="1"/>
                      <a:t>615 466,74; </a:t>
                    </a:r>
                  </a:p>
                  <a:p>
                    <a:r>
                      <a:rPr lang="ru-RU" sz="1200" b="1"/>
                      <a:t>35%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1773959072725974"/>
                  <c:y val="-0.19261652905776791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"Подготовка спортивного резерва в Приморском крае"; </a:t>
                    </a:r>
                  </a:p>
                  <a:p>
                    <a:r>
                      <a:rPr lang="ru-RU" sz="1200" b="1"/>
                      <a:t>190 573,39; </a:t>
                    </a:r>
                  </a:p>
                  <a:p>
                    <a:r>
                      <a:rPr lang="ru-RU" sz="1200" b="1"/>
                      <a:t>11%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9302387516025904"/>
                  <c:y val="0.10094644345739999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 Развитие спорта высших достижений </a:t>
                    </a:r>
                  </a:p>
                  <a:p>
                    <a:r>
                      <a:rPr lang="ru-RU" sz="1200" b="1"/>
                      <a:t>в Приморском крае "; </a:t>
                    </a:r>
                  </a:p>
                  <a:p>
                    <a:r>
                      <a:rPr lang="ru-RU" sz="1200" b="1"/>
                      <a:t>923 356,73; </a:t>
                    </a:r>
                  </a:p>
                  <a:p>
                    <a:r>
                      <a:rPr lang="ru-RU" sz="1200" b="1"/>
                      <a:t>53%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9674694751206411E-2"/>
                  <c:y val="7.585619464106967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Приморского края "Развитие физической культуры и спорта Приморского края" </a:t>
                    </a:r>
                  </a:p>
                  <a:p>
                    <a:r>
                      <a:rPr lang="ru-RU" sz="1200"/>
                      <a:t>на 2013-2017 годы; </a:t>
                    </a:r>
                  </a:p>
                  <a:p>
                    <a:r>
                      <a:rPr lang="ru-RU" sz="1200"/>
                      <a:t>14 536,69;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Лист5!$A$35:$A$38</c:f>
              <c:strCache>
                <c:ptCount val="4"/>
                <c:pt idx="0">
                  <c:v>Подпрограмма "Развитие массовой физической культуры и спорта в Приморском крае"</c:v>
                </c:pt>
                <c:pt idx="1">
                  <c:v>Подпрограмма "Подготовка спортивного резерва в Приморском крае"</c:v>
                </c:pt>
                <c:pt idx="2">
                  <c:v>Подпрограмма " Развитие спорта высших достижений в Приморском крае "</c:v>
                </c:pt>
                <c:pt idx="3">
                  <c:v>Мероприятия государственной программы Приморского края "Развитие физической культуры и спорта Приморского края" на 2013-2017 годы</c:v>
                </c:pt>
              </c:strCache>
            </c:strRef>
          </c:cat>
          <c:val>
            <c:numRef>
              <c:f>Лист5!$B$35:$B$38</c:f>
              <c:numCache>
                <c:formatCode>#,##0.00</c:formatCode>
                <c:ptCount val="4"/>
                <c:pt idx="0">
                  <c:v>615466.74</c:v>
                </c:pt>
                <c:pt idx="1">
                  <c:v>190573.39</c:v>
                </c:pt>
                <c:pt idx="2">
                  <c:v>923356.73</c:v>
                </c:pt>
                <c:pt idx="3">
                  <c:v>14536.69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2014-2015 годы </a:t>
            </a:r>
            <a:br>
              <a:rPr lang="ru-RU"/>
            </a:br>
            <a:r>
              <a:rPr lang="ru-RU"/>
              <a:t>по разделам и подразделам социальной сферы </a:t>
            </a:r>
            <a:r>
              <a:rPr lang="ru-RU" baseline="0"/>
              <a:t>Приморского края, </a:t>
            </a:r>
            <a:br>
              <a:rPr lang="ru-RU" baseline="0"/>
            </a:br>
            <a:r>
              <a:rPr lang="ru-RU" baseline="0"/>
              <a:t>в млн. рублей </a:t>
            </a:r>
            <a:endParaRPr lang="ru-RU"/>
          </a:p>
        </c:rich>
      </c:tx>
      <c:layout/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877028918451455E-2"/>
          <c:y val="0.16544415308802193"/>
          <c:w val="0.36606678729983616"/>
          <c:h val="0.357218204703143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Лист8!$B$39</c:f>
              <c:strCache>
                <c:ptCount val="1"/>
                <c:pt idx="0">
                  <c:v>Утверждено Законом Приморского края от 18.12.2014 № 517-КЗ "О внесении изменений в Закон Приморского края "О краевом бюджете на 2014 год и плановый период 2015 и 2016 годов"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Лист8!$A$42:$A$47</c:f>
              <c:strCache>
                <c:ptCount val="6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Скорая медицинская помощь</c:v>
                </c:pt>
                <c:pt idx="3">
                  <c:v>Заготовка, переработка, хранение и обеспечение безопасности донорской крови и ее компонентов</c:v>
                </c:pt>
                <c:pt idx="4">
                  <c:v>Санитарно-эпидемиологическое благополучие</c:v>
                </c:pt>
                <c:pt idx="5">
                  <c:v>Другие вопросы в области здравоохранения</c:v>
                </c:pt>
              </c:strCache>
            </c:strRef>
          </c:cat>
          <c:val>
            <c:numRef>
              <c:f>Лист8!$B$42:$B$47</c:f>
              <c:numCache>
                <c:formatCode>#,##0.00</c:formatCode>
                <c:ptCount val="6"/>
                <c:pt idx="0">
                  <c:v>3812.721</c:v>
                </c:pt>
                <c:pt idx="1">
                  <c:v>2322.261</c:v>
                </c:pt>
                <c:pt idx="2">
                  <c:v>0</c:v>
                </c:pt>
                <c:pt idx="3">
                  <c:v>258.90100000000001</c:v>
                </c:pt>
                <c:pt idx="4">
                  <c:v>12.737</c:v>
                </c:pt>
                <c:pt idx="5">
                  <c:v>10658.592000000001</c:v>
                </c:pt>
              </c:numCache>
            </c:numRef>
          </c:val>
        </c:ser>
        <c:ser>
          <c:idx val="1"/>
          <c:order val="1"/>
          <c:tx>
            <c:strRef>
              <c:f>Лист8!$D$39</c:f>
              <c:strCache>
                <c:ptCount val="1"/>
                <c:pt idx="0">
                  <c:v>Утверждено Законом Приморского края от 21.12.2015  № 734-КЗ на 2015 год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Лист8!$A$42:$A$47</c:f>
              <c:strCache>
                <c:ptCount val="6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Скорая медицинская помощь</c:v>
                </c:pt>
                <c:pt idx="3">
                  <c:v>Заготовка, переработка, хранение и обеспечение безопасности донорской крови и ее компонентов</c:v>
                </c:pt>
                <c:pt idx="4">
                  <c:v>Санитарно-эпидемиологическое благополучие</c:v>
                </c:pt>
                <c:pt idx="5">
                  <c:v>Другие вопросы в области здравоохранения</c:v>
                </c:pt>
              </c:strCache>
            </c:strRef>
          </c:cat>
          <c:val>
            <c:numRef>
              <c:f>Лист8!$D$42:$D$47</c:f>
              <c:numCache>
                <c:formatCode>#,##0.00</c:formatCode>
                <c:ptCount val="6"/>
                <c:pt idx="0">
                  <c:v>3438.105</c:v>
                </c:pt>
                <c:pt idx="1">
                  <c:v>1415.9259999999999</c:v>
                </c:pt>
                <c:pt idx="2">
                  <c:v>84.557000000000002</c:v>
                </c:pt>
                <c:pt idx="3">
                  <c:v>124.51900000000001</c:v>
                </c:pt>
                <c:pt idx="4">
                  <c:v>12.183</c:v>
                </c:pt>
                <c:pt idx="5">
                  <c:v>12483.437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87873792"/>
        <c:axId val="87880064"/>
        <c:axId val="0"/>
      </c:bar3DChart>
      <c:catAx>
        <c:axId val="87873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ru-RU" sz="1000"/>
                  <a:t>1.Здравоохранение</a:t>
                </a:r>
              </a:p>
            </c:rich>
          </c:tx>
          <c:layout>
            <c:manualLayout>
              <c:xMode val="edge"/>
              <c:yMode val="edge"/>
              <c:x val="1.1739501949978477E-2"/>
              <c:y val="0.13017057663917572"/>
            </c:manualLayout>
          </c:layout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8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87880064"/>
        <c:crosses val="autoZero"/>
        <c:auto val="1"/>
        <c:lblAlgn val="ctr"/>
        <c:lblOffset val="100"/>
        <c:noMultiLvlLbl val="0"/>
      </c:catAx>
      <c:valAx>
        <c:axId val="87880064"/>
        <c:scaling>
          <c:orientation val="minMax"/>
        </c:scaling>
        <c:delete val="0"/>
        <c:axPos val="l"/>
        <c:majorGridlines/>
        <c:numFmt formatCode="0.00%" sourceLinked="0"/>
        <c:majorTickMark val="none"/>
        <c:minorTickMark val="none"/>
        <c:tickLblPos val="nextTo"/>
        <c:txPr>
          <a:bodyPr/>
          <a:lstStyle/>
          <a:p>
            <a:pPr>
              <a:defRPr sz="6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878737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247777436957571"/>
          <c:y val="0.19821303950931152"/>
          <c:w val="0.16752222563042429"/>
          <c:h val="0.6241281906897652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2014-2015 годы </a:t>
            </a:r>
            <a:br>
              <a:rPr lang="ru-RU"/>
            </a:br>
            <a:r>
              <a:rPr lang="ru-RU"/>
              <a:t>по разделам и подразделам социальной сферы Приморского края, </a:t>
            </a:r>
            <a:br>
              <a:rPr lang="ru-RU"/>
            </a:br>
            <a:r>
              <a:rPr lang="ru-RU"/>
              <a:t>в млн. рублей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1189113114217458E-2"/>
          <c:y val="0.21312662038931748"/>
          <c:w val="0.35958211003222895"/>
          <c:h val="0.32417122027498835"/>
        </c:manualLayout>
      </c:layout>
      <c:bar3DChart>
        <c:barDir val="col"/>
        <c:grouping val="percentStacked"/>
        <c:varyColors val="0"/>
        <c:ser>
          <c:idx val="2"/>
          <c:order val="0"/>
          <c:tx>
            <c:strRef>
              <c:f>Лист8!$B$17</c:f>
              <c:strCache>
                <c:ptCount val="1"/>
                <c:pt idx="0">
                  <c:v>Утверждено Законом Приморского края от 18.12.2014 № 517-КЗ "О внесении изменений в Закон Приморского края "О краевом бюджете на 2014 год и плановый период 2015 и 2016 годов"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Лист8!$B$20:$B$24</c:f>
              <c:numCache>
                <c:formatCode>#,##0.00</c:formatCode>
                <c:ptCount val="5"/>
                <c:pt idx="0">
                  <c:v>1669</c:v>
                </c:pt>
                <c:pt idx="1">
                  <c:v>2286.2800000000002</c:v>
                </c:pt>
                <c:pt idx="2">
                  <c:v>13236.05</c:v>
                </c:pt>
                <c:pt idx="3" formatCode="General">
                  <c:v>3470.0349999999999</c:v>
                </c:pt>
                <c:pt idx="4" formatCode="General">
                  <c:v>837.12599999999998</c:v>
                </c:pt>
              </c:numCache>
            </c:numRef>
          </c:val>
        </c:ser>
        <c:ser>
          <c:idx val="1"/>
          <c:order val="1"/>
          <c:tx>
            <c:strRef>
              <c:f>Лист8!$D$17</c:f>
              <c:strCache>
                <c:ptCount val="1"/>
                <c:pt idx="0">
                  <c:v>Утверждено Законом Приморского края от 21.12.2015  № 734-КЗ на 2015 год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Лист8!$D$20:$D$24</c:f>
              <c:numCache>
                <c:formatCode>#,##0.00</c:formatCode>
                <c:ptCount val="5"/>
                <c:pt idx="0">
                  <c:v>1759.011</c:v>
                </c:pt>
                <c:pt idx="1">
                  <c:v>2120.7739999999999</c:v>
                </c:pt>
                <c:pt idx="2">
                  <c:v>12951.876</c:v>
                </c:pt>
                <c:pt idx="3" formatCode="General">
                  <c:v>3748.3069999999998</c:v>
                </c:pt>
                <c:pt idx="4" formatCode="General">
                  <c:v>871.69799999999998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87906176"/>
        <c:axId val="87907712"/>
        <c:axId val="0"/>
      </c:bar3DChart>
      <c:catAx>
        <c:axId val="879061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87907712"/>
        <c:crosses val="autoZero"/>
        <c:auto val="1"/>
        <c:lblAlgn val="ctr"/>
        <c:lblOffset val="100"/>
        <c:noMultiLvlLbl val="0"/>
      </c:catAx>
      <c:valAx>
        <c:axId val="879077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879061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80227501785009"/>
          <c:y val="0.27033509494943114"/>
          <c:w val="0.16419772498214991"/>
          <c:h val="0.58238061755508452"/>
        </c:manualLayout>
      </c:layout>
      <c:overlay val="0"/>
      <c:txPr>
        <a:bodyPr/>
        <a:lstStyle/>
        <a:p>
          <a:pPr>
            <a:defRPr sz="90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7027362746543676E-2"/>
          <c:y val="1.9235675872085807E-2"/>
          <c:w val="0.88593560696711737"/>
          <c:h val="0.80909642806439985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Лист8!$B$1</c:f>
              <c:strCache>
                <c:ptCount val="1"/>
                <c:pt idx="0">
                  <c:v>Утверждено Законом Приморского края от 18.12.2014 № 517-КЗ "О внесении изменений в Закон Приморского края "О краевом бюджете на 2014 год и плановый период 2015 и 2016 годов"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txPr>
              <a:bodyPr/>
              <a:lstStyle/>
              <a:p>
                <a:pPr>
                  <a:defRPr sz="10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Лист8!$B$4:$B$6</c:f>
              <c:numCache>
                <c:formatCode>#,##0.00</c:formatCode>
                <c:ptCount val="3"/>
                <c:pt idx="0">
                  <c:v>701.31</c:v>
                </c:pt>
                <c:pt idx="1">
                  <c:v>924.36</c:v>
                </c:pt>
                <c:pt idx="2">
                  <c:v>14.54</c:v>
                </c:pt>
              </c:numCache>
            </c:numRef>
          </c:val>
        </c:ser>
        <c:ser>
          <c:idx val="2"/>
          <c:order val="1"/>
          <c:tx>
            <c:strRef>
              <c:f>Лист8!$D$1</c:f>
              <c:strCache>
                <c:ptCount val="1"/>
                <c:pt idx="0">
                  <c:v>Утверждено Законом Приморского края от 21.12.2015  № 734-КЗ на 2015 год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txPr>
              <a:bodyPr/>
              <a:lstStyle/>
              <a:p>
                <a:pPr>
                  <a:defRPr sz="10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Лист8!$D$4:$D$6</c:f>
              <c:numCache>
                <c:formatCode>#,##0.00</c:formatCode>
                <c:ptCount val="3"/>
                <c:pt idx="0">
                  <c:v>556.49800000000005</c:v>
                </c:pt>
                <c:pt idx="1">
                  <c:v>886.93200000000002</c:v>
                </c:pt>
                <c:pt idx="2">
                  <c:v>22.617000000000001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85516288"/>
        <c:axId val="85517824"/>
        <c:axId val="0"/>
      </c:bar3DChart>
      <c:catAx>
        <c:axId val="855162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85517824"/>
        <c:crosses val="autoZero"/>
        <c:auto val="1"/>
        <c:lblAlgn val="ctr"/>
        <c:lblOffset val="100"/>
        <c:noMultiLvlLbl val="0"/>
      </c:catAx>
      <c:valAx>
        <c:axId val="855178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85516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Лист8!$B$8</c:f>
              <c:strCache>
                <c:ptCount val="1"/>
                <c:pt idx="0">
                  <c:v>Утверждено Законом Приморского края от 18.12.2014 № 517-КЗ "О внесении изменений в Закон Приморского края "О краевом бюджете на 2014 год и плановый период 2015 и 2016 годов"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8675496688741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Лист8!$B$11:$B$13</c:f>
              <c:numCache>
                <c:formatCode>#,##0.00</c:formatCode>
                <c:ptCount val="3"/>
                <c:pt idx="0">
                  <c:v>380.73</c:v>
                </c:pt>
                <c:pt idx="1">
                  <c:v>62.554000000000002</c:v>
                </c:pt>
                <c:pt idx="2">
                  <c:v>22.202000000000002</c:v>
                </c:pt>
              </c:numCache>
            </c:numRef>
          </c:val>
        </c:ser>
        <c:ser>
          <c:idx val="2"/>
          <c:order val="1"/>
          <c:tx>
            <c:strRef>
              <c:f>Лист8!$D$8</c:f>
              <c:strCache>
                <c:ptCount val="1"/>
                <c:pt idx="0">
                  <c:v>Утверждено Законом Приморского края от 21.12.2015  № 734-КЗ на 2015 год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Лист8!$D$11:$D$13</c:f>
              <c:numCache>
                <c:formatCode>#,##0.00</c:formatCode>
                <c:ptCount val="3"/>
                <c:pt idx="0">
                  <c:v>200.17699999999999</c:v>
                </c:pt>
                <c:pt idx="1">
                  <c:v>56.981000000000002</c:v>
                </c:pt>
                <c:pt idx="2">
                  <c:v>48.33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87981440"/>
        <c:axId val="87995520"/>
        <c:axId val="0"/>
      </c:bar3DChart>
      <c:catAx>
        <c:axId val="8798144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87995520"/>
        <c:crosses val="autoZero"/>
        <c:auto val="1"/>
        <c:lblAlgn val="ctr"/>
        <c:lblOffset val="100"/>
        <c:noMultiLvlLbl val="0"/>
      </c:catAx>
      <c:valAx>
        <c:axId val="879955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879814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Лист8!$B$28</c:f>
              <c:strCache>
                <c:ptCount val="1"/>
                <c:pt idx="0">
                  <c:v>Утверждено Законом Приморского края от 18.12.2014 № 517-КЗ "О внесении изменений в Закон Приморского края "О краевом бюджете на 2014 год и плановый период 2015 и 2016 годов"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Лист8!$A$31:$A$36</c:f>
              <c:strCache>
                <c:ptCount val="6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Среднее профессиональное образование</c:v>
                </c:pt>
                <c:pt idx="3">
                  <c:v>Профессиональная подготовка, переподготовка и повышение квалификации</c:v>
                </c:pt>
                <c:pt idx="4">
                  <c:v>Молодежная политика и оздоровление детей</c:v>
                </c:pt>
                <c:pt idx="5">
                  <c:v>Другие вопросы в области образования (поддержка талантливой молодежи, содержание аппарата департамента)</c:v>
                </c:pt>
              </c:strCache>
            </c:strRef>
          </c:cat>
          <c:val>
            <c:numRef>
              <c:f>Лист8!$B$31:$B$36</c:f>
              <c:numCache>
                <c:formatCode>#,##0.00</c:formatCode>
                <c:ptCount val="6"/>
                <c:pt idx="0">
                  <c:v>5405.0259999999998</c:v>
                </c:pt>
                <c:pt idx="1">
                  <c:v>10514.03</c:v>
                </c:pt>
                <c:pt idx="2">
                  <c:v>2032.7339999999999</c:v>
                </c:pt>
                <c:pt idx="3">
                  <c:v>74.954999999999998</c:v>
                </c:pt>
                <c:pt idx="4">
                  <c:v>483.53300000000002</c:v>
                </c:pt>
                <c:pt idx="5">
                  <c:v>186.28200000000001</c:v>
                </c:pt>
              </c:numCache>
            </c:numRef>
          </c:val>
        </c:ser>
        <c:ser>
          <c:idx val="2"/>
          <c:order val="1"/>
          <c:tx>
            <c:strRef>
              <c:f>Лист8!$D$28</c:f>
              <c:strCache>
                <c:ptCount val="1"/>
                <c:pt idx="0">
                  <c:v>Утверждено Законом Приморского края от 21.12.2015  № 734-КЗ на 2015 год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Лист8!$A$31:$A$36</c:f>
              <c:strCache>
                <c:ptCount val="6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Среднее профессиональное образование</c:v>
                </c:pt>
                <c:pt idx="3">
                  <c:v>Профессиональная подготовка, переподготовка и повышение квалификации</c:v>
                </c:pt>
                <c:pt idx="4">
                  <c:v>Молодежная политика и оздоровление детей</c:v>
                </c:pt>
                <c:pt idx="5">
                  <c:v>Другие вопросы в области образования (поддержка талантливой молодежи, содержание аппарата департамента)</c:v>
                </c:pt>
              </c:strCache>
            </c:strRef>
          </c:cat>
          <c:val>
            <c:numRef>
              <c:f>Лист8!$D$31:$D$36</c:f>
              <c:numCache>
                <c:formatCode>#,##0.00</c:formatCode>
                <c:ptCount val="6"/>
                <c:pt idx="0">
                  <c:v>4739.6000000000004</c:v>
                </c:pt>
                <c:pt idx="1">
                  <c:v>11050.56</c:v>
                </c:pt>
                <c:pt idx="2">
                  <c:v>1912.95</c:v>
                </c:pt>
                <c:pt idx="3">
                  <c:v>91.024000000000001</c:v>
                </c:pt>
                <c:pt idx="4">
                  <c:v>465.59899999999999</c:v>
                </c:pt>
                <c:pt idx="5">
                  <c:v>175.41200000000001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88038400"/>
        <c:axId val="88048384"/>
        <c:axId val="0"/>
      </c:bar3DChart>
      <c:catAx>
        <c:axId val="8803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88048384"/>
        <c:crosses val="autoZero"/>
        <c:auto val="1"/>
        <c:lblAlgn val="ctr"/>
        <c:lblOffset val="100"/>
        <c:noMultiLvlLbl val="0"/>
      </c:catAx>
      <c:valAx>
        <c:axId val="880483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88038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Лист8!$B$49</c:f>
              <c:strCache>
                <c:ptCount val="1"/>
                <c:pt idx="0">
                  <c:v>Утверждено Законом Приморского края от 18.12.2014 № 517-КЗ "О внесении изменений в Закон Приморского края "О краевом бюджете на 2014 год и плановый период 2015 и 2016 годов"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Лист8!$A$52:$A$53</c:f>
              <c:strCache>
                <c:ptCount val="2"/>
                <c:pt idx="0">
                  <c:v>Культура</c:v>
                </c:pt>
                <c:pt idx="1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Лист8!$B$52:$B$53</c:f>
              <c:numCache>
                <c:formatCode>#,##0.00</c:formatCode>
                <c:ptCount val="2"/>
                <c:pt idx="0">
                  <c:v>1069.925</c:v>
                </c:pt>
                <c:pt idx="1">
                  <c:v>117.247</c:v>
                </c:pt>
              </c:numCache>
            </c:numRef>
          </c:val>
        </c:ser>
        <c:ser>
          <c:idx val="2"/>
          <c:order val="1"/>
          <c:tx>
            <c:strRef>
              <c:f>Лист8!$D$49</c:f>
              <c:strCache>
                <c:ptCount val="1"/>
                <c:pt idx="0">
                  <c:v>Утверждено Законом Приморского края от 21.12.2015  № 734-КЗ на 2015 год "О внесении изменений в Закон Приморского края "О краевом бюджете на 2015 год и плановый период 2016 и 2017 годов"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Лист8!$A$52:$A$53</c:f>
              <c:strCache>
                <c:ptCount val="2"/>
                <c:pt idx="0">
                  <c:v>Культура</c:v>
                </c:pt>
                <c:pt idx="1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Лист8!$D$52:$D$53</c:f>
              <c:numCache>
                <c:formatCode>#,##0.00</c:formatCode>
                <c:ptCount val="2"/>
                <c:pt idx="0">
                  <c:v>1421.23</c:v>
                </c:pt>
                <c:pt idx="1">
                  <c:v>170.33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88074880"/>
        <c:axId val="88342912"/>
        <c:axId val="0"/>
      </c:bar3DChart>
      <c:catAx>
        <c:axId val="8807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88342912"/>
        <c:crosses val="autoZero"/>
        <c:auto val="1"/>
        <c:lblAlgn val="ctr"/>
        <c:lblOffset val="100"/>
        <c:noMultiLvlLbl val="0"/>
      </c:catAx>
      <c:valAx>
        <c:axId val="883429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880748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6" workbookViewId="0" zoomToFit="1"/>
  </sheetView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30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tabSelected="1" zoomScale="129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chart" Target="../charts/chart15.xml"/><Relationship Id="rId7" Type="http://schemas.openxmlformats.org/officeDocument/2006/relationships/image" Target="../media/image9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09461" cy="679887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0.11102</cdr:x>
      <cdr:y>0.34709</cdr:y>
    </cdr:from>
    <cdr:to>
      <cdr:x>0.32276</cdr:x>
      <cdr:y>0.36044</cdr:y>
    </cdr:to>
    <cdr:cxnSp macro="">
      <cdr:nvCxnSpPr>
        <cdr:cNvPr id="9" name="Прямая со стрелкой 8"/>
        <cdr:cNvCxnSpPr/>
      </cdr:nvCxnSpPr>
      <cdr:spPr>
        <a:xfrm xmlns:a="http://schemas.openxmlformats.org/drawingml/2006/main" flipV="1">
          <a:off x="1033721" y="2111745"/>
          <a:ext cx="1971454" cy="8122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0.12768</cdr:x>
      <cdr:y>0.35801</cdr:y>
    </cdr:from>
    <cdr:to>
      <cdr:x>0.30214</cdr:x>
      <cdr:y>0.48422</cdr:y>
    </cdr:to>
    <cdr:cxnSp macro="">
      <cdr:nvCxnSpPr>
        <cdr:cNvPr id="13" name="Прямая со стрелкой 12"/>
        <cdr:cNvCxnSpPr/>
      </cdr:nvCxnSpPr>
      <cdr:spPr>
        <a:xfrm xmlns:a="http://schemas.openxmlformats.org/drawingml/2006/main" flipV="1">
          <a:off x="1188779" y="2178199"/>
          <a:ext cx="1624445" cy="76790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0.54559</cdr:x>
      <cdr:y>0.36651</cdr:y>
    </cdr:from>
    <cdr:to>
      <cdr:x>0.69865</cdr:x>
      <cdr:y>0.54854</cdr:y>
    </cdr:to>
    <cdr:cxnSp macro="">
      <cdr:nvCxnSpPr>
        <cdr:cNvPr id="21" name="Прямая со стрелкой 20"/>
        <cdr:cNvCxnSpPr/>
      </cdr:nvCxnSpPr>
      <cdr:spPr>
        <a:xfrm xmlns:a="http://schemas.openxmlformats.org/drawingml/2006/main" flipH="1" flipV="1">
          <a:off x="5079919" y="2229915"/>
          <a:ext cx="1425139" cy="110752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0.5345</cdr:x>
      <cdr:y>0.39806</cdr:y>
    </cdr:from>
    <cdr:to>
      <cdr:x>0.659</cdr:x>
      <cdr:y>0.62985</cdr:y>
    </cdr:to>
    <cdr:cxnSp macro="">
      <cdr:nvCxnSpPr>
        <cdr:cNvPr id="23" name="Прямая со стрелкой 22"/>
        <cdr:cNvCxnSpPr/>
      </cdr:nvCxnSpPr>
      <cdr:spPr>
        <a:xfrm xmlns:a="http://schemas.openxmlformats.org/drawingml/2006/main" flipH="1" flipV="1">
          <a:off x="4976661" y="2421872"/>
          <a:ext cx="1159211" cy="141027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0.11499</cdr:x>
      <cdr:y>0.36772</cdr:y>
    </cdr:from>
    <cdr:to>
      <cdr:x>0.33466</cdr:x>
      <cdr:y>0.60922</cdr:y>
    </cdr:to>
    <cdr:cxnSp macro="">
      <cdr:nvCxnSpPr>
        <cdr:cNvPr id="27" name="Прямая со стрелкой 26"/>
        <cdr:cNvCxnSpPr/>
      </cdr:nvCxnSpPr>
      <cdr:spPr>
        <a:xfrm xmlns:a="http://schemas.openxmlformats.org/drawingml/2006/main" flipV="1">
          <a:off x="1070632" y="2237271"/>
          <a:ext cx="2045319" cy="1469331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0.51547</cdr:x>
      <cdr:y>0.37985</cdr:y>
    </cdr:from>
    <cdr:to>
      <cdr:x>0.67169</cdr:x>
      <cdr:y>0.41141</cdr:y>
    </cdr:to>
    <cdr:cxnSp macro="">
      <cdr:nvCxnSpPr>
        <cdr:cNvPr id="102" name="Прямая со стрелкой 101"/>
        <cdr:cNvCxnSpPr/>
      </cdr:nvCxnSpPr>
      <cdr:spPr>
        <a:xfrm xmlns:a="http://schemas.openxmlformats.org/drawingml/2006/main" flipH="1" flipV="1">
          <a:off x="4799446" y="2311093"/>
          <a:ext cx="1454566" cy="19198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0.50833</cdr:x>
      <cdr:y>0.20146</cdr:y>
    </cdr:from>
    <cdr:to>
      <cdr:x>0.56146</cdr:x>
      <cdr:y>0.33131</cdr:y>
    </cdr:to>
    <cdr:cxnSp macro="">
      <cdr:nvCxnSpPr>
        <cdr:cNvPr id="4" name="Прямая со стрелкой 3"/>
        <cdr:cNvCxnSpPr/>
      </cdr:nvCxnSpPr>
      <cdr:spPr>
        <a:xfrm xmlns:a="http://schemas.openxmlformats.org/drawingml/2006/main" flipH="1">
          <a:off x="4732967" y="1225698"/>
          <a:ext cx="494707" cy="79005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0.1134</cdr:x>
      <cdr:y>0.22937</cdr:y>
    </cdr:from>
    <cdr:to>
      <cdr:x>0.31166</cdr:x>
      <cdr:y>0.33495</cdr:y>
    </cdr:to>
    <cdr:cxnSp macro="">
      <cdr:nvCxnSpPr>
        <cdr:cNvPr id="6" name="Прямая со стрелкой 5"/>
        <cdr:cNvCxnSpPr/>
      </cdr:nvCxnSpPr>
      <cdr:spPr>
        <a:xfrm xmlns:a="http://schemas.openxmlformats.org/drawingml/2006/main">
          <a:off x="1055872" y="1395523"/>
          <a:ext cx="1845930" cy="64238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0.3291</cdr:x>
      <cdr:y>0.22087</cdr:y>
    </cdr:from>
    <cdr:to>
      <cdr:x>0.35052</cdr:x>
      <cdr:y>0.31068</cdr:y>
    </cdr:to>
    <cdr:cxnSp macro="">
      <cdr:nvCxnSpPr>
        <cdr:cNvPr id="17" name="Прямая со стрелкой 16"/>
        <cdr:cNvCxnSpPr/>
      </cdr:nvCxnSpPr>
      <cdr:spPr>
        <a:xfrm xmlns:a="http://schemas.openxmlformats.org/drawingml/2006/main">
          <a:off x="3064244" y="1343837"/>
          <a:ext cx="199361" cy="54639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0.53925</cdr:x>
      <cdr:y>0.31189</cdr:y>
    </cdr:from>
    <cdr:to>
      <cdr:x>0.67724</cdr:x>
      <cdr:y>0.35194</cdr:y>
    </cdr:to>
    <cdr:cxnSp macro="">
      <cdr:nvCxnSpPr>
        <cdr:cNvPr id="96" name="Прямая со стрелкой 95"/>
        <cdr:cNvCxnSpPr/>
      </cdr:nvCxnSpPr>
      <cdr:spPr>
        <a:xfrm xmlns:a="http://schemas.openxmlformats.org/drawingml/2006/main" flipH="1">
          <a:off x="5020930" y="1897616"/>
          <a:ext cx="1284769" cy="24366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0.26793</cdr:x>
      <cdr:y>0.91667</cdr:y>
    </cdr:from>
    <cdr:to>
      <cdr:x>0.73286</cdr:x>
      <cdr:y>0.99758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2491154" y="5561135"/>
          <a:ext cx="4322884" cy="490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ru-RU" sz="1100" b="1"/>
        </a:p>
      </cdr:txBody>
    </cdr:sp>
  </cdr:relSizeAnchor>
  <cdr:relSizeAnchor xmlns:cdr="http://schemas.openxmlformats.org/drawingml/2006/chartDrawing">
    <cdr:from>
      <cdr:x>0.27738</cdr:x>
      <cdr:y>0.01932</cdr:y>
    </cdr:from>
    <cdr:to>
      <cdr:x>0.76438</cdr:x>
      <cdr:y>0.07005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2579077" y="117231"/>
          <a:ext cx="4528038" cy="3077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0.18361</cdr:x>
      <cdr:y>0.02174</cdr:y>
    </cdr:from>
    <cdr:to>
      <cdr:x>0.80615</cdr:x>
      <cdr:y>0.07609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1707173" y="131885"/>
          <a:ext cx="5788269" cy="329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0.26478</cdr:x>
      <cdr:y>0.02295</cdr:y>
    </cdr:from>
    <cdr:to>
      <cdr:x>0.76517</cdr:x>
      <cdr:y>0.06643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2461846" y="139212"/>
          <a:ext cx="4652596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0.09456</cdr:x>
      <cdr:y>0.00242</cdr:y>
    </cdr:from>
    <cdr:to>
      <cdr:x>0.88416</cdr:x>
      <cdr:y>0.08092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879231" y="14654"/>
          <a:ext cx="7341577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/>
            <a:t>Объем денежных средств краевого</a:t>
          </a:r>
          <a:r>
            <a:rPr lang="ru-RU" sz="1200" b="1" baseline="0"/>
            <a:t> бюджета, предусмотренный на реализацию государственных программ Приморского края в 2014 году в разрезе подпрограмм, в тыс. рублей</a:t>
          </a:r>
          <a:endParaRPr lang="ru-RU" sz="1200" b="1"/>
        </a:p>
      </cdr:txBody>
    </cdr:sp>
  </cdr:relSizeAnchor>
  <cdr:relSizeAnchor xmlns:cdr="http://schemas.openxmlformats.org/drawingml/2006/chartDrawing">
    <cdr:from>
      <cdr:x>0.00079</cdr:x>
      <cdr:y>0.06884</cdr:y>
    </cdr:from>
    <cdr:to>
      <cdr:x>0.32861</cdr:x>
      <cdr:y>0.56092</cdr:y>
    </cdr:to>
    <cdr:pic>
      <cdr:nvPicPr>
        <cdr:cNvPr id="2" name="Рисунок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27" y="417635"/>
          <a:ext cx="3048000" cy="298530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0.32545</cdr:x>
      <cdr:y>0.06884</cdr:y>
    </cdr:from>
    <cdr:to>
      <cdr:x>0.67849</cdr:x>
      <cdr:y>0.48551</cdr:y>
    </cdr:to>
    <cdr:pic>
      <cdr:nvPicPr>
        <cdr:cNvPr id="3" name="Рисунок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026020" y="417635"/>
          <a:ext cx="3282461" cy="25277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0.65485</cdr:x>
      <cdr:y>0.06884</cdr:y>
    </cdr:from>
    <cdr:to>
      <cdr:x>0.99764</cdr:x>
      <cdr:y>0.45652</cdr:y>
    </cdr:to>
    <cdr:pic>
      <cdr:nvPicPr>
        <cdr:cNvPr id="5" name="Рисунок 4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88672" y="417634"/>
          <a:ext cx="3187211" cy="235194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0.6129</cdr:x>
      <cdr:y>0.54952</cdr:y>
    </cdr:from>
    <cdr:to>
      <cdr:x>1</cdr:x>
      <cdr:y>0.99758</cdr:y>
    </cdr:to>
    <cdr:pic>
      <cdr:nvPicPr>
        <cdr:cNvPr id="6" name="Рисунок 5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98672" y="3333750"/>
          <a:ext cx="3599193" cy="27182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0.60145</cdr:y>
    </cdr:from>
    <cdr:to>
      <cdr:x>0.29472</cdr:x>
      <cdr:y>0.96739</cdr:y>
    </cdr:to>
    <cdr:pic>
      <cdr:nvPicPr>
        <cdr:cNvPr id="7" name="Рисунок 6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3648806"/>
          <a:ext cx="2740268" cy="222005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0.28924</cdr:x>
      <cdr:y>0.46377</cdr:y>
    </cdr:from>
    <cdr:to>
      <cdr:x>0.62648</cdr:x>
      <cdr:y>0.84058</cdr:y>
    </cdr:to>
    <cdr:pic>
      <cdr:nvPicPr>
        <cdr:cNvPr id="8" name="Рисунок 7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89335" y="2813540"/>
          <a:ext cx="3135569" cy="2285998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422866</xdr:colOff>
      <xdr:row>1</xdr:row>
      <xdr:rowOff>209550</xdr:rowOff>
    </xdr:from>
    <xdr:to>
      <xdr:col>13</xdr:col>
      <xdr:colOff>438149</xdr:colOff>
      <xdr:row>13</xdr:row>
      <xdr:rowOff>0</xdr:rowOff>
    </xdr:to>
    <xdr:graphicFrame macro="">
      <xdr:nvGraphicFramePr>
        <xdr:cNvPr id="4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295273</xdr:colOff>
      <xdr:row>1</xdr:row>
      <xdr:rowOff>214312</xdr:rowOff>
    </xdr:from>
    <xdr:to>
      <xdr:col>24</xdr:col>
      <xdr:colOff>104774</xdr:colOff>
      <xdr:row>13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314324</xdr:colOff>
      <xdr:row>12</xdr:row>
      <xdr:rowOff>747710</xdr:rowOff>
    </xdr:from>
    <xdr:to>
      <xdr:col>30</xdr:col>
      <xdr:colOff>533400</xdr:colOff>
      <xdr:row>20</xdr:row>
      <xdr:rowOff>781049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400048</xdr:colOff>
      <xdr:row>13</xdr:row>
      <xdr:rowOff>52385</xdr:rowOff>
    </xdr:from>
    <xdr:to>
      <xdr:col>14</xdr:col>
      <xdr:colOff>514349</xdr:colOff>
      <xdr:row>18</xdr:row>
      <xdr:rowOff>1057274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400050</xdr:colOff>
      <xdr:row>20</xdr:row>
      <xdr:rowOff>642936</xdr:rowOff>
    </xdr:from>
    <xdr:to>
      <xdr:col>18</xdr:col>
      <xdr:colOff>285749</xdr:colOff>
      <xdr:row>24</xdr:row>
      <xdr:rowOff>847725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438150</xdr:colOff>
      <xdr:row>36</xdr:row>
      <xdr:rowOff>223836</xdr:rowOff>
    </xdr:from>
    <xdr:to>
      <xdr:col>20</xdr:col>
      <xdr:colOff>381000</xdr:colOff>
      <xdr:row>41</xdr:row>
      <xdr:rowOff>828674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0.50595</cdr:x>
      <cdr:y>0.12379</cdr:y>
    </cdr:from>
    <cdr:to>
      <cdr:x>0.65979</cdr:x>
      <cdr:y>0.15291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710814" y="753140"/>
          <a:ext cx="1432442" cy="1772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0.56384</cdr:x>
      <cdr:y>0.14199</cdr:y>
    </cdr:from>
    <cdr:to>
      <cdr:x>0.75892</cdr:x>
      <cdr:y>0.18204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5249826" y="863895"/>
          <a:ext cx="1816395" cy="2436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2.Культура</a:t>
          </a:r>
        </a:p>
      </cdr:txBody>
    </cdr:sp>
  </cdr:relSizeAnchor>
  <cdr:relSizeAnchor xmlns:cdr="http://schemas.openxmlformats.org/drawingml/2006/chartDrawing">
    <cdr:from>
      <cdr:x>0.41634</cdr:x>
      <cdr:y>0.5182</cdr:y>
    </cdr:from>
    <cdr:to>
      <cdr:x>0.5678</cdr:x>
      <cdr:y>0.5534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876453" y="3152849"/>
          <a:ext cx="1410291" cy="214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3.Образование</a:t>
          </a:r>
        </a:p>
      </cdr:txBody>
    </cdr:sp>
  </cdr:relSizeAnchor>
  <cdr:relSizeAnchor xmlns:cdr="http://schemas.openxmlformats.org/drawingml/2006/chartDrawing">
    <cdr:from>
      <cdr:x>0.28469</cdr:x>
      <cdr:y>0.62743</cdr:y>
    </cdr:from>
    <cdr:to>
      <cdr:x>0.37748</cdr:x>
      <cdr:y>0.70752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0756" y="3817384"/>
          <a:ext cx="863895" cy="487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0.27994</cdr:x>
      <cdr:y>0.70874</cdr:y>
    </cdr:from>
    <cdr:to>
      <cdr:x>0.38699</cdr:x>
      <cdr:y>0.73544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606453" y="4312093"/>
          <a:ext cx="996803" cy="162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0.36796</cdr:x>
      <cdr:y>0.53641</cdr:y>
    </cdr:from>
    <cdr:to>
      <cdr:x>0.81443</cdr:x>
      <cdr:y>1</cdr:y>
    </cdr:to>
    <cdr:pic>
      <cdr:nvPicPr>
        <cdr:cNvPr id="12" name="Рисунок 1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3426047" y="3263605"/>
          <a:ext cx="4157034" cy="282058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0.46868</cdr:x>
      <cdr:y>0.17476</cdr:y>
    </cdr:from>
    <cdr:to>
      <cdr:x>0.8336</cdr:x>
      <cdr:y>0.52913</cdr:y>
    </cdr:to>
    <cdr:pic>
      <cdr:nvPicPr>
        <cdr:cNvPr id="13" name="Рисунок 1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4363779" y="1063257"/>
          <a:ext cx="3397755" cy="215604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6777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0.03807</cdr:x>
      <cdr:y>0.14684</cdr:y>
    </cdr:from>
    <cdr:to>
      <cdr:x>0.21729</cdr:x>
      <cdr:y>0.18689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54419" y="893430"/>
          <a:ext cx="1668721" cy="2436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4.Социальная</a:t>
          </a:r>
          <a:r>
            <a:rPr lang="ru-RU" sz="1000" b="1" baseline="0"/>
            <a:t> политика</a:t>
          </a:r>
          <a:endParaRPr lang="ru-RU" sz="1000" b="1"/>
        </a:p>
      </cdr:txBody>
    </cdr:sp>
  </cdr:relSizeAnchor>
  <cdr:relSizeAnchor xmlns:cdr="http://schemas.openxmlformats.org/drawingml/2006/chartDrawing">
    <cdr:from>
      <cdr:x>0.49009</cdr:x>
      <cdr:y>0.15413</cdr:y>
    </cdr:from>
    <cdr:to>
      <cdr:x>0.79381</cdr:x>
      <cdr:y>0.19296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563140" y="937732"/>
          <a:ext cx="2827965" cy="2362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5.Физическая</a:t>
          </a:r>
          <a:r>
            <a:rPr lang="ru-RU" sz="1000" b="1" baseline="0"/>
            <a:t> культура и спорт</a:t>
          </a:r>
          <a:endParaRPr lang="ru-RU" sz="1000" b="1"/>
        </a:p>
      </cdr:txBody>
    </cdr:sp>
  </cdr:relSizeAnchor>
  <cdr:relSizeAnchor xmlns:cdr="http://schemas.openxmlformats.org/drawingml/2006/chartDrawing">
    <cdr:from>
      <cdr:x>0.36082</cdr:x>
      <cdr:y>0.58131</cdr:y>
    </cdr:from>
    <cdr:to>
      <cdr:x>0.63442</cdr:x>
      <cdr:y>0.61893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359593" y="3536803"/>
          <a:ext cx="2547384" cy="2288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ru-RU" sz="1000" b="1"/>
            <a:t>6.Средства массовой информации</a:t>
          </a:r>
        </a:p>
      </cdr:txBody>
    </cdr:sp>
  </cdr:relSizeAnchor>
  <cdr:relSizeAnchor xmlns:cdr="http://schemas.openxmlformats.org/drawingml/2006/chartDrawing">
    <cdr:from>
      <cdr:x>0.4329</cdr:x>
      <cdr:y>0.19348</cdr:y>
    </cdr:from>
    <cdr:to>
      <cdr:x>0.82927</cdr:x>
      <cdr:y>0.58897</cdr:y>
    </cdr:to>
    <cdr:pic>
      <cdr:nvPicPr>
        <cdr:cNvPr id="10" name="Рисунок 9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024128" y="1174012"/>
          <a:ext cx="3684477" cy="239970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0.34235</cdr:x>
      <cdr:y>0.59505</cdr:y>
    </cdr:from>
    <cdr:to>
      <cdr:x>0.77922</cdr:x>
      <cdr:y>1</cdr:y>
    </cdr:to>
    <cdr:pic>
      <cdr:nvPicPr>
        <cdr:cNvPr id="12" name="Рисунок 1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3182383" y="3610640"/>
          <a:ext cx="4061047" cy="245713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104774</xdr:colOff>
      <xdr:row>0</xdr:row>
      <xdr:rowOff>19050</xdr:rowOff>
    </xdr:from>
    <xdr:to>
      <xdr:col>18</xdr:col>
      <xdr:colOff>104775</xdr:colOff>
      <xdr:row>7</xdr:row>
      <xdr:rowOff>9526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161925</xdr:colOff>
      <xdr:row>7</xdr:row>
      <xdr:rowOff>404812</xdr:rowOff>
    </xdr:from>
    <xdr:to>
      <xdr:col>18</xdr:col>
      <xdr:colOff>428625</xdr:colOff>
      <xdr:row>14</xdr:row>
      <xdr:rowOff>180975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485774</xdr:colOff>
      <xdr:row>27</xdr:row>
      <xdr:rowOff>157161</xdr:rowOff>
    </xdr:from>
    <xdr:to>
      <xdr:col>18</xdr:col>
      <xdr:colOff>133349</xdr:colOff>
      <xdr:row>35</xdr:row>
      <xdr:rowOff>742950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476249</xdr:colOff>
      <xdr:row>45</xdr:row>
      <xdr:rowOff>38100</xdr:rowOff>
    </xdr:from>
    <xdr:to>
      <xdr:col>18</xdr:col>
      <xdr:colOff>314324</xdr:colOff>
      <xdr:row>55</xdr:row>
      <xdr:rowOff>52387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20</xdr:col>
      <xdr:colOff>0</xdr:colOff>
      <xdr:row>27</xdr:row>
      <xdr:rowOff>0</xdr:rowOff>
    </xdr:from>
    <xdr:to>
      <xdr:col>28</xdr:col>
      <xdr:colOff>268670</xdr:colOff>
      <xdr:row>35</xdr:row>
      <xdr:rowOff>598550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01975" y="11106150"/>
          <a:ext cx="5145470" cy="43895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46</xdr:row>
      <xdr:rowOff>0</xdr:rowOff>
    </xdr:from>
    <xdr:to>
      <xdr:col>28</xdr:col>
      <xdr:colOff>463759</xdr:colOff>
      <xdr:row>56</xdr:row>
      <xdr:rowOff>21995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01975" y="19364325"/>
          <a:ext cx="5340559" cy="321287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29</xdr:col>
      <xdr:colOff>12669</xdr:colOff>
      <xdr:row>7</xdr:row>
      <xdr:rowOff>6814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801975" y="0"/>
          <a:ext cx="5499069" cy="3883489"/>
        </a:xfrm>
        <a:prstGeom prst="rect">
          <a:avLst/>
        </a:prstGeom>
      </xdr:spPr>
    </xdr:pic>
    <xdr:clientData/>
  </xdr:twoCellAnchor>
  <xdr:twoCellAnchor editAs="oneCell">
    <xdr:from>
      <xdr:col>20</xdr:col>
      <xdr:colOff>209550</xdr:colOff>
      <xdr:row>7</xdr:row>
      <xdr:rowOff>457200</xdr:rowOff>
    </xdr:from>
    <xdr:to>
      <xdr:col>29</xdr:col>
      <xdr:colOff>484369</xdr:colOff>
      <xdr:row>15</xdr:row>
      <xdr:rowOff>58948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011525" y="4333875"/>
          <a:ext cx="5761219" cy="3164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F17" sqref="F17"/>
    </sheetView>
  </sheetViews>
  <sheetFormatPr defaultRowHeight="15" x14ac:dyDescent="0.25"/>
  <cols>
    <col min="1" max="1" width="32.7109375" customWidth="1"/>
    <col min="2" max="2" width="28.5703125" customWidth="1"/>
  </cols>
  <sheetData>
    <row r="1" spans="1:2" ht="63" x14ac:dyDescent="0.25">
      <c r="A1" s="12" t="s">
        <v>68</v>
      </c>
      <c r="B1" s="13" t="s">
        <v>24</v>
      </c>
    </row>
    <row r="2" spans="1:2" ht="66" customHeight="1" x14ac:dyDescent="0.25">
      <c r="A2" s="12" t="s">
        <v>25</v>
      </c>
      <c r="B2" s="13" t="s">
        <v>26</v>
      </c>
    </row>
    <row r="3" spans="1:2" ht="63" hidden="1" x14ac:dyDescent="0.25">
      <c r="A3" s="14" t="s">
        <v>27</v>
      </c>
      <c r="B3" s="15" t="s">
        <v>28</v>
      </c>
    </row>
    <row r="4" spans="1:2" ht="63" hidden="1" x14ac:dyDescent="0.25">
      <c r="A4" s="14" t="s">
        <v>29</v>
      </c>
      <c r="B4" s="15" t="s">
        <v>30</v>
      </c>
    </row>
    <row r="5" spans="1:2" ht="173.25" hidden="1" x14ac:dyDescent="0.25">
      <c r="A5" s="14" t="s">
        <v>31</v>
      </c>
      <c r="B5" s="15" t="s">
        <v>32</v>
      </c>
    </row>
    <row r="6" spans="1:2" ht="94.5" x14ac:dyDescent="0.25">
      <c r="A6" s="12" t="s">
        <v>33</v>
      </c>
      <c r="B6" s="13" t="s">
        <v>34</v>
      </c>
    </row>
    <row r="7" spans="1:2" ht="63" x14ac:dyDescent="0.25">
      <c r="A7" s="14" t="s">
        <v>35</v>
      </c>
      <c r="B7" s="15" t="s">
        <v>36</v>
      </c>
    </row>
    <row r="8" spans="1:2" ht="47.25" x14ac:dyDescent="0.25">
      <c r="A8" s="14" t="s">
        <v>37</v>
      </c>
      <c r="B8" s="15" t="s">
        <v>38</v>
      </c>
    </row>
    <row r="9" spans="1:2" ht="126" x14ac:dyDescent="0.25">
      <c r="A9" s="14" t="s">
        <v>69</v>
      </c>
      <c r="B9" s="15" t="s">
        <v>39</v>
      </c>
    </row>
    <row r="10" spans="1:2" ht="110.25" x14ac:dyDescent="0.25">
      <c r="A10" s="14" t="s">
        <v>70</v>
      </c>
      <c r="B10" s="15" t="s">
        <v>40</v>
      </c>
    </row>
    <row r="11" spans="1:2" ht="141.75" x14ac:dyDescent="0.25">
      <c r="A11" s="14" t="s">
        <v>41</v>
      </c>
      <c r="B11" s="15" t="s">
        <v>42</v>
      </c>
    </row>
    <row r="12" spans="1:2" ht="110.25" x14ac:dyDescent="0.25">
      <c r="A12" s="14" t="s">
        <v>43</v>
      </c>
      <c r="B12" s="15" t="s">
        <v>44</v>
      </c>
    </row>
    <row r="13" spans="1:2" ht="94.5" x14ac:dyDescent="0.25">
      <c r="A13" s="14" t="s">
        <v>45</v>
      </c>
      <c r="B13" s="15" t="s">
        <v>46</v>
      </c>
    </row>
    <row r="14" spans="1:2" ht="78.75" x14ac:dyDescent="0.25">
      <c r="A14" s="14" t="s">
        <v>47</v>
      </c>
      <c r="B14" s="15" t="s">
        <v>48</v>
      </c>
    </row>
    <row r="15" spans="1:2" ht="252" x14ac:dyDescent="0.25">
      <c r="A15" s="14" t="s">
        <v>71</v>
      </c>
      <c r="B15" s="15" t="s">
        <v>49</v>
      </c>
    </row>
    <row r="16" spans="1:2" ht="47.25" x14ac:dyDescent="0.25">
      <c r="A16" s="14" t="s">
        <v>50</v>
      </c>
      <c r="B16" s="15" t="s">
        <v>51</v>
      </c>
    </row>
    <row r="17" spans="1:2" ht="267.75" x14ac:dyDescent="0.25">
      <c r="A17" s="14" t="s">
        <v>72</v>
      </c>
      <c r="B17" s="15" t="s">
        <v>52</v>
      </c>
    </row>
    <row r="18" spans="1:2" ht="47.25" x14ac:dyDescent="0.25">
      <c r="A18" s="12" t="s">
        <v>53</v>
      </c>
      <c r="B18" s="13" t="s">
        <v>54</v>
      </c>
    </row>
    <row r="19" spans="1:2" ht="110.25" customHeight="1" x14ac:dyDescent="0.25">
      <c r="A19" s="14" t="s">
        <v>73</v>
      </c>
      <c r="B19" s="15" t="s">
        <v>55</v>
      </c>
    </row>
    <row r="20" spans="1:2" ht="110.25" x14ac:dyDescent="0.25">
      <c r="A20" s="14" t="s">
        <v>74</v>
      </c>
      <c r="B20" s="15" t="s">
        <v>56</v>
      </c>
    </row>
    <row r="21" spans="1:2" ht="47.25" x14ac:dyDescent="0.25">
      <c r="A21" s="14" t="s">
        <v>57</v>
      </c>
      <c r="B21" s="15" t="s">
        <v>58</v>
      </c>
    </row>
    <row r="22" spans="1:2" ht="110.25" customHeight="1" x14ac:dyDescent="0.25">
      <c r="A22" s="14" t="s">
        <v>75</v>
      </c>
      <c r="B22" s="15" t="s">
        <v>59</v>
      </c>
    </row>
    <row r="23" spans="1:2" ht="78.75" x14ac:dyDescent="0.25">
      <c r="A23" s="14" t="s">
        <v>60</v>
      </c>
      <c r="B23" s="15" t="s">
        <v>61</v>
      </c>
    </row>
    <row r="24" spans="1:2" ht="31.5" x14ac:dyDescent="0.25">
      <c r="A24" s="12" t="s">
        <v>62</v>
      </c>
      <c r="B24" s="13" t="s">
        <v>63</v>
      </c>
    </row>
    <row r="25" spans="1:2" ht="47.25" x14ac:dyDescent="0.25">
      <c r="A25" s="14" t="s">
        <v>64</v>
      </c>
      <c r="B25" s="15" t="s">
        <v>65</v>
      </c>
    </row>
    <row r="26" spans="1:2" ht="157.5" x14ac:dyDescent="0.25">
      <c r="A26" s="14" t="s">
        <v>66</v>
      </c>
      <c r="B26" s="15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G11" sqref="G11"/>
    </sheetView>
  </sheetViews>
  <sheetFormatPr defaultRowHeight="15" x14ac:dyDescent="0.25"/>
  <cols>
    <col min="1" max="1" width="48" customWidth="1"/>
    <col min="2" max="2" width="25.42578125" customWidth="1"/>
    <col min="3" max="3" width="24.85546875" customWidth="1"/>
    <col min="4" max="4" width="10.5703125" style="9" customWidth="1"/>
    <col min="5" max="5" width="9.140625" style="9"/>
    <col min="6" max="6" width="12.42578125" bestFit="1" customWidth="1"/>
    <col min="7" max="7" width="15.85546875" customWidth="1"/>
    <col min="8" max="8" width="18.140625" customWidth="1"/>
  </cols>
  <sheetData>
    <row r="1" spans="1:8" ht="36.75" customHeight="1" x14ac:dyDescent="0.25">
      <c r="A1" s="78" t="s">
        <v>1</v>
      </c>
      <c r="B1" s="22" t="s">
        <v>185</v>
      </c>
      <c r="C1" s="22" t="s">
        <v>186</v>
      </c>
      <c r="D1" s="19"/>
      <c r="E1" s="20"/>
      <c r="G1" s="21">
        <f>B4+B5+B6+B7+B8+B9+B10+B11</f>
        <v>61109801.580000006</v>
      </c>
      <c r="H1" s="21">
        <f>C4+C5+C6+C7+C8+C9+C10+C11</f>
        <v>62015926.280000001</v>
      </c>
    </row>
    <row r="2" spans="1:8" ht="78.75" x14ac:dyDescent="0.25">
      <c r="A2" s="79"/>
      <c r="B2" s="16" t="s">
        <v>147</v>
      </c>
      <c r="C2" s="16" t="s">
        <v>148</v>
      </c>
      <c r="D2" s="19"/>
      <c r="E2" s="20"/>
      <c r="G2" s="52">
        <f>G1/B12*100</f>
        <v>67.990213232855211</v>
      </c>
      <c r="H2" s="52">
        <f>H1/C12*100</f>
        <v>70.242303597055098</v>
      </c>
    </row>
    <row r="3" spans="1:8" ht="15.75" x14ac:dyDescent="0.25">
      <c r="A3" s="16">
        <v>1</v>
      </c>
      <c r="B3" s="16">
        <v>2</v>
      </c>
      <c r="C3" s="16">
        <v>3</v>
      </c>
      <c r="D3" s="20"/>
      <c r="E3" s="20"/>
    </row>
    <row r="4" spans="1:8" ht="47.25" customHeight="1" x14ac:dyDescent="0.25">
      <c r="A4" s="12" t="s">
        <v>68</v>
      </c>
      <c r="B4" s="18">
        <v>17290511.379999999</v>
      </c>
      <c r="C4" s="18">
        <v>17802834.510000002</v>
      </c>
      <c r="D4" s="20">
        <f>B4/B12*100</f>
        <v>19.237266776137837</v>
      </c>
      <c r="E4" s="20">
        <f>C4/C12*100</f>
        <v>20.164370373080072</v>
      </c>
    </row>
    <row r="5" spans="1:8" ht="48" customHeight="1" x14ac:dyDescent="0.25">
      <c r="A5" s="12" t="s">
        <v>81</v>
      </c>
      <c r="B5" s="18">
        <v>17873756.57</v>
      </c>
      <c r="C5" s="18">
        <v>17736716.719999999</v>
      </c>
      <c r="D5" s="20">
        <f>B5/B12*100</f>
        <v>19.886180106075983</v>
      </c>
      <c r="E5" s="20">
        <f>C5/C12*100</f>
        <v>20.089482095875635</v>
      </c>
    </row>
    <row r="6" spans="1:8" ht="50.25" customHeight="1" x14ac:dyDescent="0.25">
      <c r="A6" s="12" t="s">
        <v>82</v>
      </c>
      <c r="B6" s="18">
        <v>20073005.949999999</v>
      </c>
      <c r="C6" s="18">
        <v>19725627.780000001</v>
      </c>
      <c r="D6" s="20">
        <f>B6/B12*100</f>
        <v>22.333045100436593</v>
      </c>
      <c r="E6" s="20">
        <f>C6/C12*100</f>
        <v>22.342221075751446</v>
      </c>
    </row>
    <row r="7" spans="1:8" ht="51" customHeight="1" x14ac:dyDescent="0.25">
      <c r="A7" s="12" t="s">
        <v>76</v>
      </c>
      <c r="B7" s="18">
        <v>1172341.21</v>
      </c>
      <c r="C7" s="18">
        <v>1403570.45</v>
      </c>
      <c r="D7" s="20">
        <f>B7/B12*100</f>
        <v>1.3043362404837231</v>
      </c>
      <c r="E7" s="20">
        <f>C7/C12*100</f>
        <v>1.5897532711778639</v>
      </c>
    </row>
    <row r="8" spans="1:8" ht="46.5" customHeight="1" x14ac:dyDescent="0.25">
      <c r="A8" s="12" t="s">
        <v>77</v>
      </c>
      <c r="B8" s="18">
        <v>1476422.96</v>
      </c>
      <c r="C8" s="18">
        <v>1884084.58</v>
      </c>
      <c r="D8" s="20">
        <f>B8/B12*100</f>
        <v>1.642654848762205</v>
      </c>
      <c r="E8" s="20">
        <f>C8/C12*100</f>
        <v>2.1340073269786859</v>
      </c>
    </row>
    <row r="9" spans="1:8" ht="82.5" customHeight="1" x14ac:dyDescent="0.25">
      <c r="A9" s="12" t="s">
        <v>78</v>
      </c>
      <c r="B9" s="18">
        <v>650622.35</v>
      </c>
      <c r="C9" s="18">
        <v>951813.3</v>
      </c>
      <c r="D9" s="20">
        <f>B9/B12*100</f>
        <v>0.72387654953602198</v>
      </c>
      <c r="E9" s="20">
        <f>C9/C12*100</f>
        <v>1.0780707924034718</v>
      </c>
    </row>
    <row r="10" spans="1:8" ht="63" customHeight="1" x14ac:dyDescent="0.25">
      <c r="A10" s="12" t="s">
        <v>79</v>
      </c>
      <c r="B10" s="18">
        <v>1743933.55</v>
      </c>
      <c r="C10" s="18">
        <v>1556287.65</v>
      </c>
      <c r="D10" s="20">
        <f>B10/B12*100</f>
        <v>1.9402847147721038</v>
      </c>
      <c r="E10" s="20">
        <f>C10/C12*100</f>
        <v>1.7627283208200988</v>
      </c>
    </row>
    <row r="11" spans="1:8" ht="44.25" customHeight="1" x14ac:dyDescent="0.25">
      <c r="A11" s="12" t="s">
        <v>80</v>
      </c>
      <c r="B11" s="18">
        <v>829207.61</v>
      </c>
      <c r="C11" s="18">
        <v>954991.29</v>
      </c>
      <c r="D11" s="20">
        <f>B11/B12*100</f>
        <v>0.92256889665073971</v>
      </c>
      <c r="E11" s="20">
        <f>C11/C12*100</f>
        <v>1.0816703409678281</v>
      </c>
      <c r="F11" s="9">
        <f>SUM(B4:B11)</f>
        <v>61109801.580000006</v>
      </c>
      <c r="G11" s="9">
        <f>SUM(C4:C11)</f>
        <v>62015926.280000001</v>
      </c>
    </row>
    <row r="12" spans="1:8" ht="15.75" x14ac:dyDescent="0.25">
      <c r="A12" s="17" t="s">
        <v>21</v>
      </c>
      <c r="B12" s="18">
        <v>89880291.109999999</v>
      </c>
      <c r="C12" s="18">
        <v>88288571.280000001</v>
      </c>
      <c r="D12" s="20">
        <f>SUM(D4:D11)</f>
        <v>67.990213232855197</v>
      </c>
      <c r="E12" s="20">
        <f>SUM(E4:E11)</f>
        <v>70.242303597055113</v>
      </c>
    </row>
  </sheetData>
  <mergeCells count="1">
    <mergeCell ref="A1:A2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H19" sqref="H19"/>
    </sheetView>
  </sheetViews>
  <sheetFormatPr defaultRowHeight="15" x14ac:dyDescent="0.25"/>
  <cols>
    <col min="1" max="1" width="41.7109375" customWidth="1"/>
    <col min="2" max="2" width="8.28515625" hidden="1" customWidth="1"/>
    <col min="3" max="3" width="9.5703125" hidden="1" customWidth="1"/>
    <col min="4" max="4" width="4" hidden="1" customWidth="1"/>
    <col min="5" max="5" width="12.42578125" hidden="1" customWidth="1"/>
    <col min="6" max="6" width="20.85546875" customWidth="1"/>
    <col min="7" max="7" width="14" style="11" customWidth="1"/>
    <col min="8" max="8" width="12.42578125" bestFit="1" customWidth="1"/>
  </cols>
  <sheetData>
    <row r="1" spans="1:8" ht="20.25" x14ac:dyDescent="0.3">
      <c r="A1" s="80" t="s">
        <v>22</v>
      </c>
      <c r="B1" s="80"/>
      <c r="C1" s="80"/>
      <c r="D1" s="80"/>
      <c r="E1" s="80"/>
      <c r="F1" s="80"/>
      <c r="G1" s="80"/>
    </row>
    <row r="3" spans="1:8" ht="18.75" x14ac:dyDescent="0.25">
      <c r="B3" s="1"/>
      <c r="C3" s="1"/>
      <c r="D3" s="1"/>
      <c r="E3" s="1"/>
      <c r="F3" s="81" t="s">
        <v>0</v>
      </c>
      <c r="G3" s="81"/>
    </row>
    <row r="4" spans="1:8" ht="107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23</v>
      </c>
      <c r="G4" s="3" t="s">
        <v>6</v>
      </c>
    </row>
    <row r="5" spans="1:8" ht="32.25" thickBot="1" x14ac:dyDescent="0.3">
      <c r="A5" s="4" t="s">
        <v>7</v>
      </c>
      <c r="B5" s="5">
        <v>1</v>
      </c>
      <c r="C5" s="5">
        <v>0</v>
      </c>
      <c r="D5" s="5">
        <v>0</v>
      </c>
      <c r="E5" s="5">
        <v>0</v>
      </c>
      <c r="F5" s="50">
        <v>3676106.49</v>
      </c>
      <c r="G5" s="51">
        <f>F5/F19*100</f>
        <v>4.1637399231906569</v>
      </c>
      <c r="H5" s="6">
        <v>4</v>
      </c>
    </row>
    <row r="6" spans="1:8" ht="16.5" thickBot="1" x14ac:dyDescent="0.3">
      <c r="A6" s="4" t="s">
        <v>8</v>
      </c>
      <c r="B6" s="5">
        <v>2</v>
      </c>
      <c r="C6" s="5">
        <v>0</v>
      </c>
      <c r="D6" s="5">
        <v>0</v>
      </c>
      <c r="E6" s="5">
        <v>0</v>
      </c>
      <c r="F6" s="50">
        <v>25285.5</v>
      </c>
      <c r="G6" s="51">
        <f>F6/F19*100</f>
        <v>2.8639607180649805E-2</v>
      </c>
      <c r="H6" s="6">
        <v>0</v>
      </c>
    </row>
    <row r="7" spans="1:8" ht="48" thickBot="1" x14ac:dyDescent="0.3">
      <c r="A7" s="4" t="s">
        <v>9</v>
      </c>
      <c r="B7" s="5">
        <v>3</v>
      </c>
      <c r="C7" s="5">
        <v>0</v>
      </c>
      <c r="D7" s="5">
        <v>0</v>
      </c>
      <c r="E7" s="5">
        <v>0</v>
      </c>
      <c r="F7" s="50">
        <v>1073629.55</v>
      </c>
      <c r="G7" s="51">
        <f>F7/F19*100</f>
        <v>1.2160458986192806</v>
      </c>
      <c r="H7" s="6">
        <v>1</v>
      </c>
    </row>
    <row r="8" spans="1:8" ht="16.5" thickBot="1" x14ac:dyDescent="0.3">
      <c r="A8" s="4" t="s">
        <v>10</v>
      </c>
      <c r="B8" s="5">
        <v>4</v>
      </c>
      <c r="C8" s="5">
        <v>0</v>
      </c>
      <c r="D8" s="5">
        <v>0</v>
      </c>
      <c r="E8" s="5">
        <v>0</v>
      </c>
      <c r="F8" s="50">
        <v>15040343.560000001</v>
      </c>
      <c r="G8" s="51">
        <f>F8/F19*100</f>
        <v>17.035436571173836</v>
      </c>
      <c r="H8" s="7">
        <v>18</v>
      </c>
    </row>
    <row r="9" spans="1:8" ht="32.25" thickBot="1" x14ac:dyDescent="0.3">
      <c r="A9" s="4" t="s">
        <v>11</v>
      </c>
      <c r="B9" s="5">
        <v>5</v>
      </c>
      <c r="C9" s="5">
        <v>0</v>
      </c>
      <c r="D9" s="5">
        <v>0</v>
      </c>
      <c r="E9" s="5">
        <v>0</v>
      </c>
      <c r="F9" s="50">
        <v>4765415.9000000004</v>
      </c>
      <c r="G9" s="51">
        <f>F9/F19*100</f>
        <v>5.3975456063128178</v>
      </c>
      <c r="H9" s="7">
        <v>7</v>
      </c>
    </row>
    <row r="10" spans="1:8" ht="16.5" thickBot="1" x14ac:dyDescent="0.3">
      <c r="A10" s="4" t="s">
        <v>12</v>
      </c>
      <c r="B10" s="5">
        <v>6</v>
      </c>
      <c r="C10" s="5">
        <v>0</v>
      </c>
      <c r="D10" s="5">
        <v>0</v>
      </c>
      <c r="E10" s="5">
        <v>0</v>
      </c>
      <c r="F10" s="50">
        <v>50137.07</v>
      </c>
      <c r="G10" s="51">
        <f>F10/F19*100</f>
        <v>5.6787723793824199E-2</v>
      </c>
      <c r="H10" s="7">
        <v>0</v>
      </c>
    </row>
    <row r="11" spans="1:8" ht="16.5" thickBot="1" x14ac:dyDescent="0.3">
      <c r="A11" s="8" t="s">
        <v>13</v>
      </c>
      <c r="B11" s="5">
        <v>7</v>
      </c>
      <c r="C11" s="5">
        <v>0</v>
      </c>
      <c r="D11" s="5">
        <v>0</v>
      </c>
      <c r="E11" s="5">
        <v>0</v>
      </c>
      <c r="F11" s="50">
        <v>18435149.59</v>
      </c>
      <c r="G11" s="51">
        <f>F11/F19*100</f>
        <v>20.880561688482224</v>
      </c>
      <c r="H11" s="7">
        <v>18</v>
      </c>
    </row>
    <row r="12" spans="1:8" ht="16.5" thickBot="1" x14ac:dyDescent="0.3">
      <c r="A12" s="8" t="s">
        <v>14</v>
      </c>
      <c r="B12" s="5">
        <v>8</v>
      </c>
      <c r="C12" s="5">
        <v>0</v>
      </c>
      <c r="D12" s="5">
        <v>0</v>
      </c>
      <c r="E12" s="5">
        <v>0</v>
      </c>
      <c r="F12" s="50">
        <v>1591561.34</v>
      </c>
      <c r="G12" s="51">
        <f>F12/F19*100</f>
        <v>1.8026810457182427</v>
      </c>
      <c r="H12" s="7">
        <v>3</v>
      </c>
    </row>
    <row r="13" spans="1:8" ht="16.5" thickBot="1" x14ac:dyDescent="0.3">
      <c r="A13" s="8" t="s">
        <v>15</v>
      </c>
      <c r="B13" s="5">
        <v>9</v>
      </c>
      <c r="C13" s="5">
        <v>0</v>
      </c>
      <c r="D13" s="5">
        <v>0</v>
      </c>
      <c r="E13" s="5">
        <v>0</v>
      </c>
      <c r="F13" s="50">
        <v>17558730.16</v>
      </c>
      <c r="G13" s="51">
        <f>F13/F19*100</f>
        <v>19.887885720014566</v>
      </c>
      <c r="H13" s="7">
        <v>20</v>
      </c>
    </row>
    <row r="14" spans="1:8" ht="16.5" thickBot="1" x14ac:dyDescent="0.3">
      <c r="A14" s="8" t="s">
        <v>16</v>
      </c>
      <c r="B14" s="5">
        <v>10</v>
      </c>
      <c r="C14" s="5">
        <v>0</v>
      </c>
      <c r="D14" s="5">
        <v>0</v>
      </c>
      <c r="E14" s="5">
        <v>0</v>
      </c>
      <c r="F14" s="50">
        <v>21451668.579999998</v>
      </c>
      <c r="G14" s="51">
        <f>F14/F19*100</f>
        <v>24.297220205283175</v>
      </c>
      <c r="H14" s="7">
        <v>22</v>
      </c>
    </row>
    <row r="15" spans="1:8" ht="32.25" thickBot="1" x14ac:dyDescent="0.3">
      <c r="A15" s="8" t="s">
        <v>17</v>
      </c>
      <c r="B15" s="5">
        <v>11</v>
      </c>
      <c r="C15" s="5">
        <v>0</v>
      </c>
      <c r="D15" s="5">
        <v>0</v>
      </c>
      <c r="E15" s="5">
        <v>0</v>
      </c>
      <c r="F15" s="50">
        <v>1446048.45</v>
      </c>
      <c r="G15" s="51">
        <f>F15/F19*100</f>
        <v>1.6378659536962892</v>
      </c>
      <c r="H15" s="7">
        <v>4</v>
      </c>
    </row>
    <row r="16" spans="1:8" ht="32.25" thickBot="1" x14ac:dyDescent="0.3">
      <c r="A16" s="4" t="s">
        <v>18</v>
      </c>
      <c r="B16" s="5">
        <v>12</v>
      </c>
      <c r="C16" s="5">
        <v>0</v>
      </c>
      <c r="D16" s="5">
        <v>0</v>
      </c>
      <c r="E16" s="5">
        <v>0</v>
      </c>
      <c r="F16" s="50">
        <v>305489.03999999998</v>
      </c>
      <c r="G16" s="51">
        <f>F16/F19*100</f>
        <v>0.34601198724936483</v>
      </c>
      <c r="H16" s="7">
        <v>0</v>
      </c>
    </row>
    <row r="17" spans="1:8" ht="48" thickBot="1" x14ac:dyDescent="0.3">
      <c r="A17" s="4" t="s">
        <v>19</v>
      </c>
      <c r="B17" s="5">
        <v>13</v>
      </c>
      <c r="C17" s="5">
        <v>0</v>
      </c>
      <c r="D17" s="5">
        <v>0</v>
      </c>
      <c r="E17" s="5">
        <v>0</v>
      </c>
      <c r="F17" s="50">
        <v>364250</v>
      </c>
      <c r="G17" s="51">
        <f>F17/F19*100</f>
        <v>0.41256755514234206</v>
      </c>
      <c r="H17" s="7">
        <v>0</v>
      </c>
    </row>
    <row r="18" spans="1:8" ht="95.25" thickBot="1" x14ac:dyDescent="0.3">
      <c r="A18" s="4" t="s">
        <v>20</v>
      </c>
      <c r="B18" s="5">
        <v>14</v>
      </c>
      <c r="C18" s="5">
        <v>0</v>
      </c>
      <c r="D18" s="5">
        <v>0</v>
      </c>
      <c r="E18" s="5">
        <v>0</v>
      </c>
      <c r="F18" s="50">
        <v>2504756.0499999998</v>
      </c>
      <c r="G18" s="51">
        <f>F18/F19*100</f>
        <v>2.8370105141427313</v>
      </c>
      <c r="H18" s="7">
        <v>3</v>
      </c>
    </row>
    <row r="19" spans="1:8" ht="16.5" thickBot="1" x14ac:dyDescent="0.3">
      <c r="A19" s="82" t="s">
        <v>21</v>
      </c>
      <c r="B19" s="82"/>
      <c r="C19" s="82"/>
      <c r="D19" s="82"/>
      <c r="E19" s="82"/>
      <c r="F19" s="50">
        <v>88288571.280000001</v>
      </c>
      <c r="G19" s="51">
        <f>SUM(G5:G18)</f>
        <v>100.00000000000001</v>
      </c>
      <c r="H19" s="9">
        <f>F11+F12+F13+F14+F15</f>
        <v>60483158.120000005</v>
      </c>
    </row>
    <row r="20" spans="1:8" ht="15.75" x14ac:dyDescent="0.25">
      <c r="A20" s="10"/>
      <c r="B20" s="10"/>
      <c r="C20" s="10"/>
      <c r="D20" s="10"/>
      <c r="E20" s="10"/>
      <c r="F20" s="10"/>
    </row>
    <row r="21" spans="1:8" ht="15.75" x14ac:dyDescent="0.25">
      <c r="A21" s="83"/>
      <c r="B21" s="83"/>
      <c r="C21" s="83"/>
      <c r="D21" s="83"/>
      <c r="E21" s="83"/>
      <c r="F21" s="83"/>
    </row>
  </sheetData>
  <mergeCells count="4">
    <mergeCell ref="A1:G1"/>
    <mergeCell ref="F3:G3"/>
    <mergeCell ref="A19:E19"/>
    <mergeCell ref="A21:F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opLeftCell="B1" workbookViewId="0">
      <selection activeCell="H44" sqref="H44"/>
    </sheetView>
  </sheetViews>
  <sheetFormatPr defaultRowHeight="15" x14ac:dyDescent="0.25"/>
  <cols>
    <col min="1" max="1" width="4.28515625" customWidth="1"/>
    <col min="2" max="2" width="20" customWidth="1"/>
    <col min="3" max="3" width="10.42578125" customWidth="1"/>
    <col min="4" max="4" width="9" customWidth="1"/>
    <col min="5" max="5" width="11" customWidth="1"/>
    <col min="6" max="6" width="10.7109375" customWidth="1"/>
    <col min="7" max="7" width="10.5703125" customWidth="1"/>
    <col min="8" max="8" width="9.7109375" customWidth="1"/>
    <col min="9" max="9" width="10.140625" customWidth="1"/>
    <col min="10" max="10" width="9.140625" customWidth="1"/>
    <col min="11" max="11" width="12.7109375" customWidth="1"/>
    <col min="12" max="12" width="13" customWidth="1"/>
    <col min="13" max="13" width="11.5703125" customWidth="1"/>
    <col min="14" max="14" width="9.7109375" customWidth="1"/>
  </cols>
  <sheetData>
    <row r="1" spans="1:14" ht="51.75" customHeight="1" x14ac:dyDescent="0.25">
      <c r="L1" s="87" t="s">
        <v>83</v>
      </c>
      <c r="M1" s="87"/>
      <c r="N1" s="87"/>
    </row>
    <row r="2" spans="1:14" x14ac:dyDescent="0.25">
      <c r="L2" s="23"/>
      <c r="M2" s="23"/>
      <c r="N2" s="23"/>
    </row>
    <row r="3" spans="1:14" s="24" customFormat="1" ht="38.25" customHeight="1" x14ac:dyDescent="0.25">
      <c r="A3" s="88" t="s">
        <v>84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4" s="24" customForma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4" s="26" customFormat="1" ht="46.5" customHeight="1" x14ac:dyDescent="0.25">
      <c r="A5" s="89" t="s">
        <v>85</v>
      </c>
      <c r="B5" s="89" t="s">
        <v>86</v>
      </c>
      <c r="C5" s="89" t="s">
        <v>87</v>
      </c>
      <c r="D5" s="90"/>
      <c r="E5" s="90"/>
      <c r="F5" s="89" t="s">
        <v>88</v>
      </c>
      <c r="G5" s="90"/>
      <c r="H5" s="90"/>
      <c r="I5" s="89" t="s">
        <v>89</v>
      </c>
      <c r="J5" s="90"/>
      <c r="K5" s="90"/>
      <c r="L5" s="89" t="s">
        <v>90</v>
      </c>
      <c r="M5" s="90"/>
      <c r="N5" s="90"/>
    </row>
    <row r="6" spans="1:14" s="26" customFormat="1" x14ac:dyDescent="0.25">
      <c r="A6" s="89"/>
      <c r="B6" s="89"/>
      <c r="C6" s="27" t="s">
        <v>91</v>
      </c>
      <c r="D6" s="28" t="s">
        <v>92</v>
      </c>
      <c r="E6" s="28" t="s">
        <v>6</v>
      </c>
      <c r="F6" s="27" t="s">
        <v>91</v>
      </c>
      <c r="G6" s="28" t="s">
        <v>92</v>
      </c>
      <c r="H6" s="28" t="s">
        <v>6</v>
      </c>
      <c r="I6" s="27" t="s">
        <v>91</v>
      </c>
      <c r="J6" s="28" t="s">
        <v>92</v>
      </c>
      <c r="K6" s="28" t="s">
        <v>6</v>
      </c>
      <c r="L6" s="27" t="s">
        <v>91</v>
      </c>
      <c r="M6" s="28" t="s">
        <v>92</v>
      </c>
      <c r="N6" s="28" t="s">
        <v>6</v>
      </c>
    </row>
    <row r="7" spans="1:14" ht="14.25" hidden="1" customHeight="1" x14ac:dyDescent="0.25">
      <c r="A7" s="29">
        <v>1</v>
      </c>
      <c r="B7" s="30">
        <v>40940</v>
      </c>
      <c r="C7" s="29">
        <v>34</v>
      </c>
      <c r="D7" s="29">
        <v>9</v>
      </c>
      <c r="E7" s="31">
        <f>D7/C7*100</f>
        <v>26.47058823529412</v>
      </c>
      <c r="F7" s="29">
        <v>12</v>
      </c>
      <c r="G7" s="29">
        <v>1</v>
      </c>
      <c r="H7" s="31">
        <f>G7/F7*100</f>
        <v>8.3333333333333321</v>
      </c>
      <c r="I7" s="29">
        <f>C7+F7</f>
        <v>46</v>
      </c>
      <c r="J7" s="29">
        <f>D7+G7</f>
        <v>10</v>
      </c>
      <c r="K7" s="31">
        <f>J7/I7*100</f>
        <v>21.739130434782609</v>
      </c>
      <c r="L7" s="29">
        <v>11</v>
      </c>
      <c r="M7" s="29">
        <v>2</v>
      </c>
      <c r="N7" s="31">
        <f>M7/L7*100</f>
        <v>18.181818181818183</v>
      </c>
    </row>
    <row r="8" spans="1:14" hidden="1" x14ac:dyDescent="0.25">
      <c r="A8" s="29">
        <v>2</v>
      </c>
      <c r="B8" s="30">
        <v>40968</v>
      </c>
      <c r="C8" s="29">
        <v>29</v>
      </c>
      <c r="D8" s="29">
        <v>2</v>
      </c>
      <c r="E8" s="31">
        <f t="shared" ref="E8:E45" si="0">D8/C8*100</f>
        <v>6.8965517241379306</v>
      </c>
      <c r="F8" s="29">
        <v>2</v>
      </c>
      <c r="G8" s="29">
        <v>0</v>
      </c>
      <c r="H8" s="31">
        <f t="shared" ref="H8:H44" si="1">G8/F8*100</f>
        <v>0</v>
      </c>
      <c r="I8" s="29">
        <f t="shared" ref="I8:J23" si="2">C8+F8</f>
        <v>31</v>
      </c>
      <c r="J8" s="29">
        <f t="shared" si="2"/>
        <v>2</v>
      </c>
      <c r="K8" s="31">
        <f t="shared" ref="K8:K44" si="3">J8/I8*100</f>
        <v>6.4516129032258061</v>
      </c>
      <c r="L8" s="29">
        <v>12</v>
      </c>
      <c r="M8" s="29">
        <v>0</v>
      </c>
      <c r="N8" s="31">
        <f t="shared" ref="N8:N21" si="4">M8/L8*100</f>
        <v>0</v>
      </c>
    </row>
    <row r="9" spans="1:14" hidden="1" x14ac:dyDescent="0.25">
      <c r="A9" s="29">
        <v>3</v>
      </c>
      <c r="B9" s="30">
        <v>40996</v>
      </c>
      <c r="C9" s="29">
        <v>21</v>
      </c>
      <c r="D9" s="29">
        <v>6</v>
      </c>
      <c r="E9" s="31">
        <f t="shared" si="0"/>
        <v>28.571428571428569</v>
      </c>
      <c r="F9" s="29">
        <v>0</v>
      </c>
      <c r="G9" s="29">
        <v>0</v>
      </c>
      <c r="H9" s="31">
        <v>0</v>
      </c>
      <c r="I9" s="29">
        <f t="shared" si="2"/>
        <v>21</v>
      </c>
      <c r="J9" s="29">
        <f t="shared" si="2"/>
        <v>6</v>
      </c>
      <c r="K9" s="31">
        <f t="shared" si="3"/>
        <v>28.571428571428569</v>
      </c>
      <c r="L9" s="29" t="s">
        <v>93</v>
      </c>
      <c r="M9" s="29">
        <v>1</v>
      </c>
      <c r="N9" s="31">
        <v>33.33</v>
      </c>
    </row>
    <row r="10" spans="1:14" hidden="1" x14ac:dyDescent="0.25">
      <c r="A10" s="29">
        <v>4</v>
      </c>
      <c r="B10" s="30">
        <v>41024</v>
      </c>
      <c r="C10" s="29">
        <v>40</v>
      </c>
      <c r="D10" s="29">
        <v>5</v>
      </c>
      <c r="E10" s="31">
        <f t="shared" si="0"/>
        <v>12.5</v>
      </c>
      <c r="F10" s="29">
        <v>6</v>
      </c>
      <c r="G10" s="29">
        <v>0</v>
      </c>
      <c r="H10" s="31">
        <f t="shared" si="1"/>
        <v>0</v>
      </c>
      <c r="I10" s="29">
        <f t="shared" si="2"/>
        <v>46</v>
      </c>
      <c r="J10" s="29">
        <f t="shared" si="2"/>
        <v>5</v>
      </c>
      <c r="K10" s="31">
        <f t="shared" si="3"/>
        <v>10.869565217391305</v>
      </c>
      <c r="L10" s="29">
        <v>9</v>
      </c>
      <c r="M10" s="29">
        <v>0</v>
      </c>
      <c r="N10" s="31">
        <f t="shared" si="4"/>
        <v>0</v>
      </c>
    </row>
    <row r="11" spans="1:14" hidden="1" x14ac:dyDescent="0.25">
      <c r="A11" s="29">
        <v>5</v>
      </c>
      <c r="B11" s="30">
        <v>41059</v>
      </c>
      <c r="C11" s="29">
        <v>39</v>
      </c>
      <c r="D11" s="29">
        <v>0</v>
      </c>
      <c r="E11" s="31">
        <f t="shared" si="0"/>
        <v>0</v>
      </c>
      <c r="F11" s="29">
        <v>3</v>
      </c>
      <c r="G11" s="29">
        <v>0</v>
      </c>
      <c r="H11" s="31">
        <f t="shared" si="1"/>
        <v>0</v>
      </c>
      <c r="I11" s="29">
        <f t="shared" si="2"/>
        <v>42</v>
      </c>
      <c r="J11" s="29">
        <f t="shared" si="2"/>
        <v>0</v>
      </c>
      <c r="K11" s="31">
        <f t="shared" si="3"/>
        <v>0</v>
      </c>
      <c r="L11" s="29">
        <v>17</v>
      </c>
      <c r="M11" s="29">
        <v>0</v>
      </c>
      <c r="N11" s="31">
        <f t="shared" si="4"/>
        <v>0</v>
      </c>
    </row>
    <row r="12" spans="1:14" hidden="1" x14ac:dyDescent="0.25">
      <c r="A12" s="29">
        <v>6</v>
      </c>
      <c r="B12" s="30">
        <v>41086</v>
      </c>
      <c r="C12" s="29">
        <v>53</v>
      </c>
      <c r="D12" s="29">
        <v>14</v>
      </c>
      <c r="E12" s="31">
        <f t="shared" si="0"/>
        <v>26.415094339622641</v>
      </c>
      <c r="F12" s="29">
        <v>1</v>
      </c>
      <c r="G12" s="29">
        <v>0</v>
      </c>
      <c r="H12" s="31">
        <f t="shared" si="1"/>
        <v>0</v>
      </c>
      <c r="I12" s="29">
        <f t="shared" si="2"/>
        <v>54</v>
      </c>
      <c r="J12" s="29">
        <f t="shared" si="2"/>
        <v>14</v>
      </c>
      <c r="K12" s="31">
        <f t="shared" si="3"/>
        <v>25.925925925925924</v>
      </c>
      <c r="L12" s="29">
        <v>17</v>
      </c>
      <c r="M12" s="29">
        <v>4</v>
      </c>
      <c r="N12" s="31">
        <f t="shared" si="4"/>
        <v>23.52941176470588</v>
      </c>
    </row>
    <row r="13" spans="1:14" hidden="1" x14ac:dyDescent="0.25">
      <c r="A13" s="29">
        <v>7</v>
      </c>
      <c r="B13" s="30">
        <v>41120</v>
      </c>
      <c r="C13" s="29">
        <v>44</v>
      </c>
      <c r="D13" s="29">
        <v>16</v>
      </c>
      <c r="E13" s="31">
        <f t="shared" si="0"/>
        <v>36.363636363636367</v>
      </c>
      <c r="F13" s="29">
        <v>21</v>
      </c>
      <c r="G13" s="29">
        <v>2</v>
      </c>
      <c r="H13" s="31">
        <f t="shared" si="1"/>
        <v>9.5238095238095237</v>
      </c>
      <c r="I13" s="29">
        <f t="shared" si="2"/>
        <v>65</v>
      </c>
      <c r="J13" s="29">
        <f t="shared" si="2"/>
        <v>18</v>
      </c>
      <c r="K13" s="31">
        <f t="shared" si="3"/>
        <v>27.692307692307693</v>
      </c>
      <c r="L13" s="29">
        <v>20</v>
      </c>
      <c r="M13" s="29">
        <v>5</v>
      </c>
      <c r="N13" s="31">
        <f t="shared" si="4"/>
        <v>25</v>
      </c>
    </row>
    <row r="14" spans="1:14" hidden="1" x14ac:dyDescent="0.25">
      <c r="A14" s="29">
        <v>8</v>
      </c>
      <c r="B14" s="30">
        <v>41178</v>
      </c>
      <c r="C14" s="29">
        <v>43</v>
      </c>
      <c r="D14" s="29">
        <v>14</v>
      </c>
      <c r="E14" s="31">
        <f t="shared" si="0"/>
        <v>32.558139534883722</v>
      </c>
      <c r="F14" s="29">
        <v>6</v>
      </c>
      <c r="G14" s="29">
        <v>2</v>
      </c>
      <c r="H14" s="31">
        <f t="shared" si="1"/>
        <v>33.333333333333329</v>
      </c>
      <c r="I14" s="29">
        <f t="shared" si="2"/>
        <v>49</v>
      </c>
      <c r="J14" s="29">
        <f t="shared" si="2"/>
        <v>16</v>
      </c>
      <c r="K14" s="31">
        <f t="shared" si="3"/>
        <v>32.653061224489797</v>
      </c>
      <c r="L14" s="29">
        <v>11</v>
      </c>
      <c r="M14" s="29">
        <v>5</v>
      </c>
      <c r="N14" s="31">
        <f t="shared" si="4"/>
        <v>45.454545454545453</v>
      </c>
    </row>
    <row r="15" spans="1:14" hidden="1" x14ac:dyDescent="0.25">
      <c r="A15" s="29">
        <v>9</v>
      </c>
      <c r="B15" s="30">
        <v>41213</v>
      </c>
      <c r="C15" s="29">
        <v>56</v>
      </c>
      <c r="D15" s="29">
        <v>17</v>
      </c>
      <c r="E15" s="31">
        <f t="shared" si="0"/>
        <v>30.357142857142854</v>
      </c>
      <c r="F15" s="29">
        <v>2</v>
      </c>
      <c r="G15" s="29">
        <v>0</v>
      </c>
      <c r="H15" s="31">
        <f t="shared" si="1"/>
        <v>0</v>
      </c>
      <c r="I15" s="29">
        <f t="shared" si="2"/>
        <v>58</v>
      </c>
      <c r="J15" s="29">
        <f t="shared" si="2"/>
        <v>17</v>
      </c>
      <c r="K15" s="31">
        <f t="shared" si="3"/>
        <v>29.310344827586203</v>
      </c>
      <c r="L15" s="29">
        <v>24</v>
      </c>
      <c r="M15" s="29">
        <v>9</v>
      </c>
      <c r="N15" s="31">
        <f t="shared" si="4"/>
        <v>37.5</v>
      </c>
    </row>
    <row r="16" spans="1:14" hidden="1" x14ac:dyDescent="0.25">
      <c r="A16" s="29">
        <v>10</v>
      </c>
      <c r="B16" s="30">
        <v>41234</v>
      </c>
      <c r="C16" s="29">
        <v>31</v>
      </c>
      <c r="D16" s="29">
        <v>12</v>
      </c>
      <c r="E16" s="31">
        <f t="shared" si="0"/>
        <v>38.70967741935484</v>
      </c>
      <c r="F16" s="29">
        <v>6</v>
      </c>
      <c r="G16" s="29">
        <v>0</v>
      </c>
      <c r="H16" s="31">
        <f t="shared" si="1"/>
        <v>0</v>
      </c>
      <c r="I16" s="29">
        <f t="shared" si="2"/>
        <v>37</v>
      </c>
      <c r="J16" s="29">
        <f t="shared" si="2"/>
        <v>12</v>
      </c>
      <c r="K16" s="31">
        <f t="shared" si="3"/>
        <v>32.432432432432435</v>
      </c>
      <c r="L16" s="29">
        <v>12</v>
      </c>
      <c r="M16" s="29">
        <v>5</v>
      </c>
      <c r="N16" s="31">
        <f t="shared" si="4"/>
        <v>41.666666666666671</v>
      </c>
    </row>
    <row r="17" spans="1:21" hidden="1" x14ac:dyDescent="0.25">
      <c r="A17" s="29">
        <v>11</v>
      </c>
      <c r="B17" s="30">
        <v>41257</v>
      </c>
      <c r="C17" s="29">
        <v>37</v>
      </c>
      <c r="D17" s="29">
        <v>13</v>
      </c>
      <c r="E17" s="31">
        <f t="shared" si="0"/>
        <v>35.135135135135137</v>
      </c>
      <c r="F17" s="29">
        <v>16</v>
      </c>
      <c r="G17" s="29">
        <v>1</v>
      </c>
      <c r="H17" s="31">
        <f t="shared" si="1"/>
        <v>6.25</v>
      </c>
      <c r="I17" s="29">
        <f t="shared" si="2"/>
        <v>53</v>
      </c>
      <c r="J17" s="29">
        <f t="shared" si="2"/>
        <v>14</v>
      </c>
      <c r="K17" s="31">
        <f t="shared" si="3"/>
        <v>26.415094339622641</v>
      </c>
      <c r="L17" s="29">
        <v>21</v>
      </c>
      <c r="M17" s="29">
        <v>6</v>
      </c>
      <c r="N17" s="31">
        <f t="shared" si="4"/>
        <v>28.571428571428569</v>
      </c>
    </row>
    <row r="18" spans="1:21" s="34" customFormat="1" hidden="1" x14ac:dyDescent="0.25">
      <c r="A18" s="84" t="s">
        <v>94</v>
      </c>
      <c r="B18" s="85"/>
      <c r="C18" s="32">
        <f>SUM(C7:C17)</f>
        <v>427</v>
      </c>
      <c r="D18" s="32">
        <f t="shared" ref="D18:M18" si="5">SUM(D7:D17)</f>
        <v>108</v>
      </c>
      <c r="E18" s="33">
        <f>D18/C18*100</f>
        <v>25.292740046838407</v>
      </c>
      <c r="F18" s="32">
        <f t="shared" si="5"/>
        <v>75</v>
      </c>
      <c r="G18" s="32">
        <f t="shared" si="5"/>
        <v>6</v>
      </c>
      <c r="H18" s="33">
        <f>G18/F18*100</f>
        <v>8</v>
      </c>
      <c r="I18" s="32">
        <f t="shared" si="5"/>
        <v>502</v>
      </c>
      <c r="J18" s="32">
        <f t="shared" si="5"/>
        <v>114</v>
      </c>
      <c r="K18" s="33">
        <f>J18/I18*100</f>
        <v>22.709163346613543</v>
      </c>
      <c r="L18" s="32">
        <v>157</v>
      </c>
      <c r="M18" s="32">
        <f t="shared" si="5"/>
        <v>37</v>
      </c>
      <c r="N18" s="33">
        <f>M18/L18*100</f>
        <v>23.566878980891719</v>
      </c>
    </row>
    <row r="19" spans="1:21" hidden="1" x14ac:dyDescent="0.25">
      <c r="A19" s="29">
        <v>1</v>
      </c>
      <c r="B19" s="30">
        <v>41305</v>
      </c>
      <c r="C19" s="29">
        <v>16</v>
      </c>
      <c r="D19" s="29">
        <v>0</v>
      </c>
      <c r="E19" s="31">
        <f t="shared" si="0"/>
        <v>0</v>
      </c>
      <c r="F19" s="29">
        <v>7</v>
      </c>
      <c r="G19" s="29">
        <v>5</v>
      </c>
      <c r="H19" s="31">
        <f t="shared" si="1"/>
        <v>71.428571428571431</v>
      </c>
      <c r="I19" s="29">
        <f t="shared" si="2"/>
        <v>23</v>
      </c>
      <c r="J19" s="29">
        <f t="shared" si="2"/>
        <v>5</v>
      </c>
      <c r="K19" s="31">
        <f t="shared" si="3"/>
        <v>21.739130434782609</v>
      </c>
      <c r="L19" s="29">
        <v>7</v>
      </c>
      <c r="M19" s="29">
        <v>2</v>
      </c>
      <c r="N19" s="31">
        <f t="shared" si="4"/>
        <v>28.571428571428569</v>
      </c>
    </row>
    <row r="20" spans="1:21" hidden="1" x14ac:dyDescent="0.25">
      <c r="A20" s="29">
        <v>2</v>
      </c>
      <c r="B20" s="30">
        <v>41332</v>
      </c>
      <c r="C20" s="29">
        <v>33</v>
      </c>
      <c r="D20" s="29">
        <v>9</v>
      </c>
      <c r="E20" s="31">
        <f t="shared" si="0"/>
        <v>27.27272727272727</v>
      </c>
      <c r="F20" s="29">
        <v>6</v>
      </c>
      <c r="G20" s="29">
        <v>0</v>
      </c>
      <c r="H20" s="31">
        <f t="shared" si="1"/>
        <v>0</v>
      </c>
      <c r="I20" s="29">
        <f t="shared" si="2"/>
        <v>39</v>
      </c>
      <c r="J20" s="29">
        <f t="shared" si="2"/>
        <v>9</v>
      </c>
      <c r="K20" s="31">
        <f t="shared" si="3"/>
        <v>23.076923076923077</v>
      </c>
      <c r="L20" s="29" t="s">
        <v>95</v>
      </c>
      <c r="M20" s="29">
        <v>0</v>
      </c>
      <c r="N20" s="31">
        <v>0</v>
      </c>
    </row>
    <row r="21" spans="1:21" hidden="1" x14ac:dyDescent="0.25">
      <c r="A21" s="29">
        <v>3</v>
      </c>
      <c r="B21" s="30">
        <v>41360</v>
      </c>
      <c r="C21" s="29">
        <v>35</v>
      </c>
      <c r="D21" s="29">
        <v>9</v>
      </c>
      <c r="E21" s="31">
        <f t="shared" si="0"/>
        <v>25.714285714285712</v>
      </c>
      <c r="F21" s="29">
        <v>9</v>
      </c>
      <c r="G21" s="29">
        <v>0</v>
      </c>
      <c r="H21" s="31">
        <f t="shared" si="1"/>
        <v>0</v>
      </c>
      <c r="I21" s="29">
        <f t="shared" si="2"/>
        <v>44</v>
      </c>
      <c r="J21" s="29">
        <f t="shared" si="2"/>
        <v>9</v>
      </c>
      <c r="K21" s="31">
        <f t="shared" si="3"/>
        <v>20.454545454545457</v>
      </c>
      <c r="L21" s="29">
        <v>12</v>
      </c>
      <c r="M21" s="29">
        <v>4</v>
      </c>
      <c r="N21" s="31">
        <f t="shared" si="4"/>
        <v>33.333333333333329</v>
      </c>
    </row>
    <row r="22" spans="1:21" hidden="1" x14ac:dyDescent="0.25">
      <c r="A22" s="29">
        <v>4</v>
      </c>
      <c r="B22" s="30">
        <v>41388</v>
      </c>
      <c r="C22" s="29">
        <v>54</v>
      </c>
      <c r="D22" s="29">
        <v>20</v>
      </c>
      <c r="E22" s="31">
        <f t="shared" si="0"/>
        <v>37.037037037037038</v>
      </c>
      <c r="F22" s="29">
        <v>7</v>
      </c>
      <c r="G22" s="29">
        <v>6</v>
      </c>
      <c r="H22" s="31">
        <f t="shared" si="1"/>
        <v>85.714285714285708</v>
      </c>
      <c r="I22" s="29">
        <f t="shared" si="2"/>
        <v>61</v>
      </c>
      <c r="J22" s="29">
        <f t="shared" si="2"/>
        <v>26</v>
      </c>
      <c r="K22" s="31">
        <f t="shared" si="3"/>
        <v>42.622950819672127</v>
      </c>
      <c r="L22" s="29">
        <v>16</v>
      </c>
      <c r="M22" s="29">
        <v>8</v>
      </c>
      <c r="N22" s="31">
        <f>M22/L22*100</f>
        <v>50</v>
      </c>
    </row>
    <row r="23" spans="1:21" s="36" customFormat="1" hidden="1" x14ac:dyDescent="0.25">
      <c r="A23" s="35">
        <v>5</v>
      </c>
      <c r="B23" s="30">
        <v>41411</v>
      </c>
      <c r="C23" s="29">
        <v>5</v>
      </c>
      <c r="D23" s="29">
        <v>0</v>
      </c>
      <c r="E23" s="31">
        <f t="shared" si="0"/>
        <v>0</v>
      </c>
      <c r="F23" s="29">
        <v>0</v>
      </c>
      <c r="G23" s="29">
        <v>0</v>
      </c>
      <c r="H23" s="31">
        <v>0</v>
      </c>
      <c r="I23" s="29">
        <f t="shared" si="2"/>
        <v>5</v>
      </c>
      <c r="J23" s="29">
        <f t="shared" si="2"/>
        <v>0</v>
      </c>
      <c r="K23" s="31">
        <f t="shared" si="3"/>
        <v>0</v>
      </c>
      <c r="L23" s="29">
        <v>2</v>
      </c>
      <c r="M23" s="29">
        <v>0</v>
      </c>
      <c r="N23" s="31">
        <v>0</v>
      </c>
    </row>
    <row r="24" spans="1:21" s="36" customFormat="1" hidden="1" x14ac:dyDescent="0.25">
      <c r="A24" s="35">
        <v>6</v>
      </c>
      <c r="B24" s="37">
        <v>41443</v>
      </c>
      <c r="C24" s="29">
        <v>49</v>
      </c>
      <c r="D24" s="29">
        <v>8</v>
      </c>
      <c r="E24" s="31">
        <f t="shared" si="0"/>
        <v>16.326530612244898</v>
      </c>
      <c r="F24" s="29">
        <v>9</v>
      </c>
      <c r="G24" s="29">
        <v>1</v>
      </c>
      <c r="H24" s="31">
        <f t="shared" si="1"/>
        <v>11.111111111111111</v>
      </c>
      <c r="I24" s="29">
        <f t="shared" ref="I24:J29" si="6">C24+F24</f>
        <v>58</v>
      </c>
      <c r="J24" s="38">
        <f t="shared" si="6"/>
        <v>9</v>
      </c>
      <c r="K24" s="31">
        <f t="shared" si="3"/>
        <v>15.517241379310345</v>
      </c>
      <c r="L24" s="29">
        <v>19</v>
      </c>
      <c r="M24" s="29">
        <v>5</v>
      </c>
      <c r="N24" s="31">
        <f t="shared" ref="N24:N45" si="7">M24/L24*100</f>
        <v>26.315789473684209</v>
      </c>
    </row>
    <row r="25" spans="1:21" s="36" customFormat="1" hidden="1" x14ac:dyDescent="0.25">
      <c r="A25" s="35">
        <v>7</v>
      </c>
      <c r="B25" s="37">
        <v>41486</v>
      </c>
      <c r="C25" s="29">
        <v>54</v>
      </c>
      <c r="D25" s="29">
        <v>12</v>
      </c>
      <c r="E25" s="31">
        <f t="shared" si="0"/>
        <v>22.222222222222221</v>
      </c>
      <c r="F25" s="29">
        <v>15</v>
      </c>
      <c r="G25" s="29">
        <v>2</v>
      </c>
      <c r="H25" s="31">
        <f t="shared" si="1"/>
        <v>13.333333333333334</v>
      </c>
      <c r="I25" s="29">
        <f t="shared" si="6"/>
        <v>69</v>
      </c>
      <c r="J25" s="29">
        <f t="shared" si="6"/>
        <v>14</v>
      </c>
      <c r="K25" s="31">
        <f t="shared" si="3"/>
        <v>20.289855072463769</v>
      </c>
      <c r="L25" s="38">
        <v>21</v>
      </c>
      <c r="M25" s="29">
        <v>4</v>
      </c>
      <c r="N25" s="31">
        <f t="shared" si="7"/>
        <v>19.047619047619047</v>
      </c>
      <c r="P25" s="39"/>
      <c r="Q25" s="40"/>
    </row>
    <row r="26" spans="1:21" s="36" customFormat="1" hidden="1" x14ac:dyDescent="0.25">
      <c r="A26" s="35">
        <v>8</v>
      </c>
      <c r="B26" s="37">
        <v>41542</v>
      </c>
      <c r="C26" s="29">
        <v>103</v>
      </c>
      <c r="D26" s="29">
        <v>46</v>
      </c>
      <c r="E26" s="31">
        <f t="shared" si="0"/>
        <v>44.660194174757287</v>
      </c>
      <c r="F26" s="29">
        <v>4</v>
      </c>
      <c r="G26" s="29">
        <v>0</v>
      </c>
      <c r="H26" s="31">
        <f t="shared" si="1"/>
        <v>0</v>
      </c>
      <c r="I26" s="29">
        <f t="shared" si="6"/>
        <v>107</v>
      </c>
      <c r="J26" s="29">
        <f t="shared" si="6"/>
        <v>46</v>
      </c>
      <c r="K26" s="31">
        <f t="shared" si="3"/>
        <v>42.990654205607477</v>
      </c>
      <c r="L26" s="41">
        <v>39</v>
      </c>
      <c r="M26" s="29">
        <v>22</v>
      </c>
      <c r="N26" s="31">
        <f t="shared" si="7"/>
        <v>56.410256410256409</v>
      </c>
      <c r="P26" s="39"/>
      <c r="Q26" s="40"/>
    </row>
    <row r="27" spans="1:21" s="36" customFormat="1" hidden="1" x14ac:dyDescent="0.25">
      <c r="A27" s="35">
        <v>9</v>
      </c>
      <c r="B27" s="37">
        <v>41577</v>
      </c>
      <c r="C27" s="29">
        <v>52</v>
      </c>
      <c r="D27" s="29">
        <v>7</v>
      </c>
      <c r="E27" s="31">
        <f t="shared" si="0"/>
        <v>13.461538461538462</v>
      </c>
      <c r="F27" s="29">
        <v>7</v>
      </c>
      <c r="G27" s="29">
        <v>3</v>
      </c>
      <c r="H27" s="31">
        <f t="shared" si="1"/>
        <v>42.857142857142854</v>
      </c>
      <c r="I27" s="29">
        <f t="shared" si="6"/>
        <v>59</v>
      </c>
      <c r="J27" s="29">
        <f t="shared" si="6"/>
        <v>10</v>
      </c>
      <c r="K27" s="31">
        <f t="shared" si="3"/>
        <v>16.949152542372879</v>
      </c>
      <c r="L27" s="41">
        <v>23</v>
      </c>
      <c r="M27" s="29">
        <v>3</v>
      </c>
      <c r="N27" s="31">
        <f t="shared" si="7"/>
        <v>13.043478260869565</v>
      </c>
      <c r="P27" s="39"/>
      <c r="Q27" s="39"/>
      <c r="R27" s="39"/>
      <c r="S27" s="39"/>
      <c r="T27" s="39"/>
      <c r="U27" s="39"/>
    </row>
    <row r="28" spans="1:21" s="36" customFormat="1" hidden="1" x14ac:dyDescent="0.25">
      <c r="A28" s="35">
        <v>10</v>
      </c>
      <c r="B28" s="37">
        <v>41605</v>
      </c>
      <c r="C28" s="29">
        <v>51</v>
      </c>
      <c r="D28" s="29">
        <v>9</v>
      </c>
      <c r="E28" s="31">
        <f t="shared" si="0"/>
        <v>17.647058823529413</v>
      </c>
      <c r="F28" s="29">
        <v>7</v>
      </c>
      <c r="G28" s="29">
        <v>2</v>
      </c>
      <c r="H28" s="31">
        <f t="shared" si="1"/>
        <v>28.571428571428569</v>
      </c>
      <c r="I28" s="29">
        <f t="shared" si="6"/>
        <v>58</v>
      </c>
      <c r="J28" s="29">
        <f t="shared" si="6"/>
        <v>11</v>
      </c>
      <c r="K28" s="31">
        <f t="shared" si="3"/>
        <v>18.96551724137931</v>
      </c>
      <c r="L28" s="41">
        <v>16</v>
      </c>
      <c r="M28" s="29">
        <v>2</v>
      </c>
      <c r="N28" s="31">
        <f t="shared" si="7"/>
        <v>12.5</v>
      </c>
      <c r="P28" s="39"/>
      <c r="Q28" s="40"/>
    </row>
    <row r="29" spans="1:21" s="36" customFormat="1" hidden="1" x14ac:dyDescent="0.25">
      <c r="A29" s="35">
        <v>11</v>
      </c>
      <c r="B29" s="37">
        <v>41627</v>
      </c>
      <c r="C29" s="29">
        <v>62</v>
      </c>
      <c r="D29" s="29">
        <v>10</v>
      </c>
      <c r="E29" s="31">
        <f t="shared" si="0"/>
        <v>16.129032258064516</v>
      </c>
      <c r="F29" s="29">
        <v>5</v>
      </c>
      <c r="G29" s="29">
        <v>4</v>
      </c>
      <c r="H29" s="31">
        <f t="shared" si="1"/>
        <v>80</v>
      </c>
      <c r="I29" s="29">
        <f t="shared" si="6"/>
        <v>67</v>
      </c>
      <c r="J29" s="29">
        <f t="shared" si="6"/>
        <v>14</v>
      </c>
      <c r="K29" s="31">
        <f t="shared" si="3"/>
        <v>20.8955223880597</v>
      </c>
      <c r="L29" s="41">
        <v>24</v>
      </c>
      <c r="M29" s="29">
        <v>6</v>
      </c>
      <c r="N29" s="31">
        <f t="shared" si="7"/>
        <v>25</v>
      </c>
      <c r="P29" s="39"/>
      <c r="Q29" s="40"/>
    </row>
    <row r="30" spans="1:21" s="43" customFormat="1" hidden="1" x14ac:dyDescent="0.25">
      <c r="A30" s="86" t="s">
        <v>96</v>
      </c>
      <c r="B30" s="86"/>
      <c r="C30" s="32">
        <f>SUM(C19:C29)</f>
        <v>514</v>
      </c>
      <c r="D30" s="32">
        <f>SUM(D19:D29)</f>
        <v>130</v>
      </c>
      <c r="E30" s="42">
        <f t="shared" si="0"/>
        <v>25.291828793774318</v>
      </c>
      <c r="F30" s="32">
        <f>SUM(F19:F29)</f>
        <v>76</v>
      </c>
      <c r="G30" s="32">
        <f>SUM(G19:G29)</f>
        <v>23</v>
      </c>
      <c r="H30" s="42">
        <f t="shared" si="1"/>
        <v>30.263157894736842</v>
      </c>
      <c r="I30" s="32">
        <f>SUM(I19:I29)</f>
        <v>590</v>
      </c>
      <c r="J30" s="32">
        <f>SUM(J19:J29)</f>
        <v>153</v>
      </c>
      <c r="K30" s="42">
        <f t="shared" si="3"/>
        <v>25.932203389830512</v>
      </c>
      <c r="L30" s="32">
        <v>186</v>
      </c>
      <c r="M30" s="32">
        <f>SUM(M19:M29)</f>
        <v>56</v>
      </c>
      <c r="N30" s="42">
        <f t="shared" si="7"/>
        <v>30.107526881720432</v>
      </c>
    </row>
    <row r="31" spans="1:21" x14ac:dyDescent="0.25">
      <c r="A31" s="29">
        <v>1</v>
      </c>
      <c r="B31" s="30">
        <v>41668</v>
      </c>
      <c r="C31" s="35">
        <v>47</v>
      </c>
      <c r="D31" s="35">
        <v>19</v>
      </c>
      <c r="E31" s="44">
        <f t="shared" si="0"/>
        <v>40.425531914893611</v>
      </c>
      <c r="F31" s="35">
        <v>8</v>
      </c>
      <c r="G31" s="35">
        <v>6</v>
      </c>
      <c r="H31" s="44">
        <f t="shared" si="1"/>
        <v>75</v>
      </c>
      <c r="I31" s="35">
        <f t="shared" ref="I31:J44" si="8">C31+F31</f>
        <v>55</v>
      </c>
      <c r="J31" s="35">
        <f t="shared" si="8"/>
        <v>25</v>
      </c>
      <c r="K31" s="44">
        <f t="shared" si="3"/>
        <v>45.454545454545453</v>
      </c>
      <c r="L31" s="35">
        <v>21</v>
      </c>
      <c r="M31" s="35">
        <v>10</v>
      </c>
      <c r="N31" s="44">
        <f t="shared" si="7"/>
        <v>47.619047619047613</v>
      </c>
    </row>
    <row r="32" spans="1:21" s="45" customFormat="1" x14ac:dyDescent="0.25">
      <c r="A32" s="35">
        <v>2</v>
      </c>
      <c r="B32" s="30">
        <v>41696</v>
      </c>
      <c r="C32" s="35">
        <v>53</v>
      </c>
      <c r="D32" s="35">
        <v>16</v>
      </c>
      <c r="E32" s="44">
        <f t="shared" si="0"/>
        <v>30.188679245283019</v>
      </c>
      <c r="F32" s="35">
        <v>3</v>
      </c>
      <c r="G32" s="35">
        <v>0</v>
      </c>
      <c r="H32" s="44">
        <v>0</v>
      </c>
      <c r="I32" s="35">
        <f t="shared" si="8"/>
        <v>56</v>
      </c>
      <c r="J32" s="35">
        <f t="shared" si="8"/>
        <v>16</v>
      </c>
      <c r="K32" s="44">
        <f t="shared" si="3"/>
        <v>28.571428571428569</v>
      </c>
      <c r="L32" s="35">
        <v>20</v>
      </c>
      <c r="M32" s="35">
        <v>6</v>
      </c>
      <c r="N32" s="44">
        <f t="shared" si="7"/>
        <v>30</v>
      </c>
    </row>
    <row r="33" spans="1:14" x14ac:dyDescent="0.25">
      <c r="A33" s="29">
        <v>3</v>
      </c>
      <c r="B33" s="30">
        <v>41724</v>
      </c>
      <c r="C33" s="35">
        <v>35</v>
      </c>
      <c r="D33" s="35">
        <v>3</v>
      </c>
      <c r="E33" s="44">
        <f t="shared" si="0"/>
        <v>8.5714285714285712</v>
      </c>
      <c r="F33" s="35">
        <v>7</v>
      </c>
      <c r="G33" s="35">
        <v>0</v>
      </c>
      <c r="H33" s="44">
        <v>0</v>
      </c>
      <c r="I33" s="35">
        <f t="shared" si="8"/>
        <v>42</v>
      </c>
      <c r="J33" s="35">
        <f t="shared" si="8"/>
        <v>3</v>
      </c>
      <c r="K33" s="44">
        <f t="shared" si="3"/>
        <v>7.1428571428571423</v>
      </c>
      <c r="L33" s="35">
        <v>10</v>
      </c>
      <c r="M33" s="35">
        <v>0</v>
      </c>
      <c r="N33" s="44">
        <f t="shared" si="7"/>
        <v>0</v>
      </c>
    </row>
    <row r="34" spans="1:14" x14ac:dyDescent="0.25">
      <c r="A34" s="29">
        <v>4</v>
      </c>
      <c r="B34" s="30">
        <v>41759</v>
      </c>
      <c r="C34" s="35">
        <v>42</v>
      </c>
      <c r="D34" s="35">
        <v>6</v>
      </c>
      <c r="E34" s="44">
        <f t="shared" si="0"/>
        <v>14.285714285714285</v>
      </c>
      <c r="F34" s="35">
        <v>7</v>
      </c>
      <c r="G34" s="35">
        <v>1</v>
      </c>
      <c r="H34" s="44">
        <f t="shared" si="1"/>
        <v>14.285714285714285</v>
      </c>
      <c r="I34" s="35">
        <f t="shared" si="8"/>
        <v>49</v>
      </c>
      <c r="J34" s="35">
        <f t="shared" si="8"/>
        <v>7</v>
      </c>
      <c r="K34" s="44">
        <f t="shared" si="3"/>
        <v>14.285714285714285</v>
      </c>
      <c r="L34" s="35">
        <v>21</v>
      </c>
      <c r="M34" s="35">
        <v>4</v>
      </c>
      <c r="N34" s="44">
        <f t="shared" si="7"/>
        <v>19.047619047619047</v>
      </c>
    </row>
    <row r="35" spans="1:14" x14ac:dyDescent="0.25">
      <c r="A35" s="29">
        <v>5</v>
      </c>
      <c r="B35" s="30">
        <v>41787</v>
      </c>
      <c r="C35" s="35">
        <v>32</v>
      </c>
      <c r="D35" s="35">
        <v>3</v>
      </c>
      <c r="E35" s="44">
        <f t="shared" si="0"/>
        <v>9.375</v>
      </c>
      <c r="F35" s="35">
        <v>12</v>
      </c>
      <c r="G35" s="35">
        <v>0</v>
      </c>
      <c r="H35" s="44">
        <f t="shared" si="1"/>
        <v>0</v>
      </c>
      <c r="I35" s="35">
        <f t="shared" si="8"/>
        <v>44</v>
      </c>
      <c r="J35" s="35">
        <f t="shared" si="8"/>
        <v>3</v>
      </c>
      <c r="K35" s="44">
        <f t="shared" si="3"/>
        <v>6.8181818181818175</v>
      </c>
      <c r="L35" s="35">
        <v>15</v>
      </c>
      <c r="M35" s="35">
        <v>1</v>
      </c>
      <c r="N35" s="44">
        <f t="shared" si="7"/>
        <v>6.666666666666667</v>
      </c>
    </row>
    <row r="36" spans="1:14" x14ac:dyDescent="0.25">
      <c r="A36" s="29">
        <v>6</v>
      </c>
      <c r="B36" s="30">
        <v>41801</v>
      </c>
      <c r="C36" s="35">
        <v>5</v>
      </c>
      <c r="D36" s="35">
        <v>0</v>
      </c>
      <c r="E36" s="44">
        <f t="shared" si="0"/>
        <v>0</v>
      </c>
      <c r="F36" s="35">
        <v>0</v>
      </c>
      <c r="G36" s="35">
        <v>0</v>
      </c>
      <c r="H36" s="44">
        <v>0</v>
      </c>
      <c r="I36" s="35">
        <f t="shared" si="8"/>
        <v>5</v>
      </c>
      <c r="J36" s="35">
        <f t="shared" si="8"/>
        <v>0</v>
      </c>
      <c r="K36" s="44">
        <f t="shared" si="3"/>
        <v>0</v>
      </c>
      <c r="L36" s="35">
        <v>0</v>
      </c>
      <c r="M36" s="35">
        <v>0</v>
      </c>
      <c r="N36" s="44">
        <v>0</v>
      </c>
    </row>
    <row r="37" spans="1:14" x14ac:dyDescent="0.25">
      <c r="A37" s="29">
        <v>7</v>
      </c>
      <c r="B37" s="30">
        <v>41817</v>
      </c>
      <c r="C37" s="35">
        <v>29</v>
      </c>
      <c r="D37" s="35">
        <v>6</v>
      </c>
      <c r="E37" s="44">
        <f t="shared" si="0"/>
        <v>20.689655172413794</v>
      </c>
      <c r="F37" s="35">
        <v>6</v>
      </c>
      <c r="G37" s="35">
        <v>0</v>
      </c>
      <c r="H37" s="44">
        <f t="shared" si="1"/>
        <v>0</v>
      </c>
      <c r="I37" s="35">
        <f t="shared" si="8"/>
        <v>35</v>
      </c>
      <c r="J37" s="35">
        <f t="shared" si="8"/>
        <v>6</v>
      </c>
      <c r="K37" s="44">
        <f t="shared" si="3"/>
        <v>17.142857142857142</v>
      </c>
      <c r="L37" s="35">
        <v>11</v>
      </c>
      <c r="M37" s="35">
        <v>1</v>
      </c>
      <c r="N37" s="44">
        <f t="shared" si="7"/>
        <v>9.0909090909090917</v>
      </c>
    </row>
    <row r="38" spans="1:14" x14ac:dyDescent="0.25">
      <c r="A38" s="29">
        <v>8</v>
      </c>
      <c r="B38" s="30">
        <v>41850</v>
      </c>
      <c r="C38" s="35">
        <v>46</v>
      </c>
      <c r="D38" s="35">
        <v>6</v>
      </c>
      <c r="E38" s="44">
        <f t="shared" si="0"/>
        <v>13.043478260869565</v>
      </c>
      <c r="F38" s="35">
        <v>8</v>
      </c>
      <c r="G38" s="35">
        <v>0</v>
      </c>
      <c r="H38" s="44">
        <f t="shared" si="1"/>
        <v>0</v>
      </c>
      <c r="I38" s="35">
        <f t="shared" si="8"/>
        <v>54</v>
      </c>
      <c r="J38" s="35">
        <f t="shared" si="8"/>
        <v>6</v>
      </c>
      <c r="K38" s="44">
        <f t="shared" si="3"/>
        <v>11.111111111111111</v>
      </c>
      <c r="L38" s="35">
        <v>16</v>
      </c>
      <c r="M38" s="35">
        <v>3</v>
      </c>
      <c r="N38" s="44">
        <f t="shared" si="7"/>
        <v>18.75</v>
      </c>
    </row>
    <row r="39" spans="1:14" x14ac:dyDescent="0.25">
      <c r="A39" s="29">
        <v>9</v>
      </c>
      <c r="B39" s="30">
        <v>41906</v>
      </c>
      <c r="C39" s="35">
        <v>53</v>
      </c>
      <c r="D39" s="35">
        <v>23</v>
      </c>
      <c r="E39" s="44">
        <f t="shared" si="0"/>
        <v>43.39622641509434</v>
      </c>
      <c r="F39" s="35">
        <v>4</v>
      </c>
      <c r="G39" s="35">
        <v>0</v>
      </c>
      <c r="H39" s="44">
        <f t="shared" si="1"/>
        <v>0</v>
      </c>
      <c r="I39" s="35">
        <f t="shared" si="8"/>
        <v>57</v>
      </c>
      <c r="J39" s="35">
        <f t="shared" si="8"/>
        <v>23</v>
      </c>
      <c r="K39" s="44">
        <f t="shared" si="3"/>
        <v>40.350877192982452</v>
      </c>
      <c r="L39" s="35">
        <v>16</v>
      </c>
      <c r="M39" s="35">
        <v>8</v>
      </c>
      <c r="N39" s="44">
        <f t="shared" si="7"/>
        <v>50</v>
      </c>
    </row>
    <row r="40" spans="1:14" x14ac:dyDescent="0.25">
      <c r="A40" s="29">
        <v>10</v>
      </c>
      <c r="B40" s="30">
        <v>41941</v>
      </c>
      <c r="C40" s="35">
        <v>45</v>
      </c>
      <c r="D40" s="35">
        <v>13</v>
      </c>
      <c r="E40" s="44">
        <f t="shared" si="0"/>
        <v>28.888888888888886</v>
      </c>
      <c r="F40" s="35">
        <v>5</v>
      </c>
      <c r="G40" s="35">
        <v>0</v>
      </c>
      <c r="H40" s="44">
        <f t="shared" si="1"/>
        <v>0</v>
      </c>
      <c r="I40" s="35">
        <f>C40+F40</f>
        <v>50</v>
      </c>
      <c r="J40" s="35">
        <f t="shared" si="8"/>
        <v>13</v>
      </c>
      <c r="K40" s="44">
        <f t="shared" si="3"/>
        <v>26</v>
      </c>
      <c r="L40" s="35">
        <v>15</v>
      </c>
      <c r="M40" s="35">
        <v>5</v>
      </c>
      <c r="N40" s="44">
        <f t="shared" si="7"/>
        <v>33.333333333333329</v>
      </c>
    </row>
    <row r="41" spans="1:14" x14ac:dyDescent="0.25">
      <c r="A41" s="29">
        <v>11</v>
      </c>
      <c r="B41" s="30">
        <v>41956</v>
      </c>
      <c r="C41" s="35">
        <v>11</v>
      </c>
      <c r="D41" s="35">
        <v>1</v>
      </c>
      <c r="E41" s="44">
        <f t="shared" si="0"/>
        <v>9.0909090909090917</v>
      </c>
      <c r="F41" s="35">
        <v>0</v>
      </c>
      <c r="G41" s="35">
        <v>0</v>
      </c>
      <c r="H41" s="44">
        <v>0</v>
      </c>
      <c r="I41" s="35">
        <f>C41+F41</f>
        <v>11</v>
      </c>
      <c r="J41" s="35">
        <f t="shared" si="8"/>
        <v>1</v>
      </c>
      <c r="K41" s="44">
        <f t="shared" si="3"/>
        <v>9.0909090909090917</v>
      </c>
      <c r="L41" s="35">
        <v>3</v>
      </c>
      <c r="M41" s="35">
        <v>0</v>
      </c>
      <c r="N41" s="44">
        <f t="shared" si="7"/>
        <v>0</v>
      </c>
    </row>
    <row r="42" spans="1:14" x14ac:dyDescent="0.25">
      <c r="A42" s="29">
        <v>12</v>
      </c>
      <c r="B42" s="30">
        <v>41969</v>
      </c>
      <c r="C42" s="35">
        <v>48</v>
      </c>
      <c r="D42" s="35">
        <v>3</v>
      </c>
      <c r="E42" s="44">
        <f t="shared" si="0"/>
        <v>6.25</v>
      </c>
      <c r="F42" s="35">
        <v>2</v>
      </c>
      <c r="G42" s="35">
        <v>0</v>
      </c>
      <c r="H42" s="44">
        <f t="shared" si="1"/>
        <v>0</v>
      </c>
      <c r="I42" s="35">
        <f t="shared" ref="I42:I43" si="9">C42+F42</f>
        <v>50</v>
      </c>
      <c r="J42" s="35">
        <f t="shared" si="8"/>
        <v>3</v>
      </c>
      <c r="K42" s="44">
        <f t="shared" si="3"/>
        <v>6</v>
      </c>
      <c r="L42" s="35">
        <v>17</v>
      </c>
      <c r="M42" s="35">
        <v>1</v>
      </c>
      <c r="N42" s="44">
        <f t="shared" si="7"/>
        <v>5.8823529411764701</v>
      </c>
    </row>
    <row r="43" spans="1:14" x14ac:dyDescent="0.25">
      <c r="A43" s="29">
        <v>13</v>
      </c>
      <c r="B43" s="30">
        <v>41971</v>
      </c>
      <c r="C43" s="35">
        <v>2</v>
      </c>
      <c r="D43" s="35">
        <v>0</v>
      </c>
      <c r="E43" s="44">
        <f t="shared" si="0"/>
        <v>0</v>
      </c>
      <c r="F43" s="35">
        <v>0</v>
      </c>
      <c r="G43" s="35">
        <v>0</v>
      </c>
      <c r="H43" s="44">
        <v>0</v>
      </c>
      <c r="I43" s="35">
        <f t="shared" si="9"/>
        <v>2</v>
      </c>
      <c r="J43" s="35">
        <f t="shared" si="8"/>
        <v>0</v>
      </c>
      <c r="K43" s="44">
        <f t="shared" si="3"/>
        <v>0</v>
      </c>
      <c r="L43" s="35">
        <v>1</v>
      </c>
      <c r="M43" s="35">
        <v>0</v>
      </c>
      <c r="N43" s="44">
        <f t="shared" si="7"/>
        <v>0</v>
      </c>
    </row>
    <row r="44" spans="1:14" x14ac:dyDescent="0.25">
      <c r="A44" s="29">
        <v>14</v>
      </c>
      <c r="B44" s="30">
        <v>41990</v>
      </c>
      <c r="C44" s="35">
        <v>52</v>
      </c>
      <c r="D44" s="35">
        <v>9</v>
      </c>
      <c r="E44" s="44">
        <f t="shared" si="0"/>
        <v>17.307692307692307</v>
      </c>
      <c r="F44" s="35">
        <v>10</v>
      </c>
      <c r="G44" s="35">
        <v>9</v>
      </c>
      <c r="H44" s="44">
        <f t="shared" si="1"/>
        <v>90</v>
      </c>
      <c r="I44" s="35">
        <f>C44+F44</f>
        <v>62</v>
      </c>
      <c r="J44" s="35">
        <f t="shared" si="8"/>
        <v>18</v>
      </c>
      <c r="K44" s="44">
        <f t="shared" si="3"/>
        <v>29.032258064516132</v>
      </c>
      <c r="L44" s="35">
        <v>25</v>
      </c>
      <c r="M44" s="35">
        <v>7</v>
      </c>
      <c r="N44" s="44">
        <f t="shared" si="7"/>
        <v>28.000000000000004</v>
      </c>
    </row>
    <row r="45" spans="1:14" s="43" customFormat="1" x14ac:dyDescent="0.25">
      <c r="A45" s="86" t="s">
        <v>97</v>
      </c>
      <c r="B45" s="86"/>
      <c r="C45" s="32">
        <f>C32+C31+C33+C34+C35+C36+C37+C38+C39+C40+C41+C43+C42+C44</f>
        <v>500</v>
      </c>
      <c r="D45" s="32">
        <f>D32+D31+D33+D34+D35+D36+D37+D38+D39+D40+D41+D43+D42+D44</f>
        <v>108</v>
      </c>
      <c r="E45" s="42">
        <f t="shared" si="0"/>
        <v>21.6</v>
      </c>
      <c r="F45" s="32">
        <f>F32+F31+F33+F34+F35+F36+F37+F38+F39+F40+F41+F43+F42+F44</f>
        <v>72</v>
      </c>
      <c r="G45" s="32">
        <f>G32+G31+G33+G34+G35+G36+G37+G38+G39+G40+G41+G43+G42+G44</f>
        <v>16</v>
      </c>
      <c r="H45" s="42">
        <f t="shared" ref="H45" si="10">G45/F45*100</f>
        <v>22.222222222222221</v>
      </c>
      <c r="I45" s="32">
        <f>I32+I31+I33+I34+I35+I36+I37+I38+I39+I40+I41+I43+I42+I44</f>
        <v>572</v>
      </c>
      <c r="J45" s="32">
        <f>J32+J31+J33+J34+J35+J36+J37+J38+J39+J40+J41+J43+J42+J44</f>
        <v>124</v>
      </c>
      <c r="K45" s="42">
        <f t="shared" ref="K45" si="11">J45/I45*100</f>
        <v>21.678321678321677</v>
      </c>
      <c r="L45" s="32">
        <f>L32+L31+L33+L34+L35+L36+L37+L38+L39+L40+L41+L43+L42+L44</f>
        <v>191</v>
      </c>
      <c r="M45" s="32">
        <f>M32+M31+M33+M34+M35+M36+M37+M38+M39+M40+M41+M43+M42+M44</f>
        <v>46</v>
      </c>
      <c r="N45" s="42">
        <f t="shared" si="7"/>
        <v>24.083769633507853</v>
      </c>
    </row>
  </sheetData>
  <mergeCells count="11">
    <mergeCell ref="A18:B18"/>
    <mergeCell ref="A30:B30"/>
    <mergeCell ref="A45:B45"/>
    <mergeCell ref="L1:N1"/>
    <mergeCell ref="A3:N3"/>
    <mergeCell ref="A5:A6"/>
    <mergeCell ref="B5:B6"/>
    <mergeCell ref="C5:E5"/>
    <mergeCell ref="F5:H5"/>
    <mergeCell ref="I5:K5"/>
    <mergeCell ref="L5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opLeftCell="E1" workbookViewId="0">
      <selection activeCell="L19" sqref="L19"/>
    </sheetView>
  </sheetViews>
  <sheetFormatPr defaultRowHeight="15" x14ac:dyDescent="0.25"/>
  <cols>
    <col min="1" max="1" width="33.140625" customWidth="1"/>
    <col min="2" max="2" width="19.7109375" customWidth="1"/>
  </cols>
  <sheetData>
    <row r="1" spans="1:2" ht="15.75" x14ac:dyDescent="0.25">
      <c r="A1" s="46">
        <v>1</v>
      </c>
      <c r="B1" s="47">
        <v>4</v>
      </c>
    </row>
    <row r="2" spans="1:2" ht="63" x14ac:dyDescent="0.25">
      <c r="A2" s="48" t="s">
        <v>68</v>
      </c>
      <c r="B2" s="49">
        <v>17286906.789999999</v>
      </c>
    </row>
    <row r="3" spans="1:2" ht="63.75" customHeight="1" x14ac:dyDescent="0.25">
      <c r="A3" s="12" t="s">
        <v>25</v>
      </c>
      <c r="B3" s="18">
        <v>13706506.41</v>
      </c>
    </row>
    <row r="4" spans="1:2" ht="94.5" x14ac:dyDescent="0.25">
      <c r="A4" s="12" t="s">
        <v>33</v>
      </c>
      <c r="B4" s="18">
        <v>3492389.26</v>
      </c>
    </row>
    <row r="5" spans="1:2" ht="31.5" x14ac:dyDescent="0.25">
      <c r="A5" s="12" t="s">
        <v>62</v>
      </c>
      <c r="B5" s="18">
        <v>70000</v>
      </c>
    </row>
    <row r="6" spans="1:2" ht="78.75" x14ac:dyDescent="0.25">
      <c r="A6" s="12" t="s">
        <v>98</v>
      </c>
      <c r="B6" s="18">
        <v>18011.12</v>
      </c>
    </row>
    <row r="7" spans="1:2" ht="67.5" customHeight="1" x14ac:dyDescent="0.25">
      <c r="A7" s="48" t="s">
        <v>81</v>
      </c>
      <c r="B7" s="49">
        <v>17794546.940000001</v>
      </c>
    </row>
    <row r="8" spans="1:2" ht="47.25" x14ac:dyDescent="0.25">
      <c r="A8" s="12" t="s">
        <v>99</v>
      </c>
      <c r="B8" s="18">
        <v>5325816.38</v>
      </c>
    </row>
    <row r="9" spans="1:2" ht="47.25" x14ac:dyDescent="0.25">
      <c r="A9" s="12" t="s">
        <v>100</v>
      </c>
      <c r="B9" s="18">
        <v>10305661.07</v>
      </c>
    </row>
    <row r="10" spans="1:2" ht="94.5" x14ac:dyDescent="0.25">
      <c r="A10" s="12" t="s">
        <v>101</v>
      </c>
      <c r="B10" s="18">
        <v>398628.39</v>
      </c>
    </row>
    <row r="11" spans="1:2" ht="63" x14ac:dyDescent="0.25">
      <c r="A11" s="12" t="s">
        <v>102</v>
      </c>
      <c r="B11" s="18">
        <v>1606728.79</v>
      </c>
    </row>
    <row r="12" spans="1:2" ht="78.75" x14ac:dyDescent="0.25">
      <c r="A12" s="12" t="s">
        <v>103</v>
      </c>
      <c r="B12" s="18">
        <v>157712.31</v>
      </c>
    </row>
    <row r="13" spans="1:2" ht="63" x14ac:dyDescent="0.25">
      <c r="A13" s="48" t="s">
        <v>82</v>
      </c>
      <c r="B13" s="49">
        <v>19970180.449999999</v>
      </c>
    </row>
    <row r="14" spans="1:2" ht="63" x14ac:dyDescent="0.25">
      <c r="A14" s="12" t="s">
        <v>132</v>
      </c>
      <c r="B14" s="18">
        <v>72505.64</v>
      </c>
    </row>
    <row r="15" spans="1:2" ht="87" customHeight="1" x14ac:dyDescent="0.25">
      <c r="A15" s="12" t="s">
        <v>104</v>
      </c>
      <c r="B15" s="18">
        <v>50612.43</v>
      </c>
    </row>
    <row r="16" spans="1:2" ht="85.5" customHeight="1" x14ac:dyDescent="0.25">
      <c r="A16" s="12" t="s">
        <v>133</v>
      </c>
      <c r="B16" s="18">
        <v>89217.83</v>
      </c>
    </row>
    <row r="17" spans="1:2" ht="63" x14ac:dyDescent="0.25">
      <c r="A17" s="12" t="s">
        <v>134</v>
      </c>
      <c r="B17" s="18">
        <v>11268.7</v>
      </c>
    </row>
    <row r="18" spans="1:2" ht="31.5" x14ac:dyDescent="0.25">
      <c r="A18" s="12" t="s">
        <v>135</v>
      </c>
      <c r="B18" s="18">
        <v>95105.7</v>
      </c>
    </row>
    <row r="19" spans="1:2" ht="94.5" x14ac:dyDescent="0.25">
      <c r="A19" s="12" t="s">
        <v>136</v>
      </c>
      <c r="B19" s="18">
        <v>19651470.149999999</v>
      </c>
    </row>
    <row r="20" spans="1:2" ht="63" x14ac:dyDescent="0.25">
      <c r="A20" s="48" t="s">
        <v>76</v>
      </c>
      <c r="B20" s="49">
        <v>1171826.21</v>
      </c>
    </row>
    <row r="21" spans="1:2" ht="94.5" x14ac:dyDescent="0.25">
      <c r="A21" s="12" t="s">
        <v>137</v>
      </c>
      <c r="B21" s="18">
        <v>9558.2000000000007</v>
      </c>
    </row>
    <row r="22" spans="1:2" ht="78.75" x14ac:dyDescent="0.25">
      <c r="A22" s="12" t="s">
        <v>105</v>
      </c>
      <c r="B22" s="18">
        <v>1162268.01</v>
      </c>
    </row>
    <row r="23" spans="1:2" ht="80.25" customHeight="1" x14ac:dyDescent="0.25">
      <c r="A23" s="48" t="s">
        <v>77</v>
      </c>
      <c r="B23" s="49" t="s">
        <v>106</v>
      </c>
    </row>
    <row r="24" spans="1:2" ht="78.75" x14ac:dyDescent="0.25">
      <c r="A24" s="12" t="s">
        <v>107</v>
      </c>
      <c r="B24" s="18">
        <v>1476422.96</v>
      </c>
    </row>
    <row r="25" spans="1:2" ht="114.75" customHeight="1" x14ac:dyDescent="0.25">
      <c r="A25" s="48" t="s">
        <v>78</v>
      </c>
      <c r="B25" s="49" t="s">
        <v>108</v>
      </c>
    </row>
    <row r="26" spans="1:2" ht="63" x14ac:dyDescent="0.25">
      <c r="A26" s="12" t="s">
        <v>109</v>
      </c>
      <c r="B26" s="18" t="s">
        <v>110</v>
      </c>
    </row>
    <row r="27" spans="1:2" ht="78.75" x14ac:dyDescent="0.25">
      <c r="A27" s="12" t="s">
        <v>111</v>
      </c>
      <c r="B27" s="18" t="s">
        <v>112</v>
      </c>
    </row>
    <row r="28" spans="1:2" ht="63" x14ac:dyDescent="0.25">
      <c r="A28" s="12" t="s">
        <v>138</v>
      </c>
      <c r="B28" s="18" t="s">
        <v>113</v>
      </c>
    </row>
    <row r="29" spans="1:2" ht="63" x14ac:dyDescent="0.25">
      <c r="A29" s="12" t="s">
        <v>139</v>
      </c>
      <c r="B29" s="18" t="s">
        <v>114</v>
      </c>
    </row>
    <row r="30" spans="1:2" ht="78.75" x14ac:dyDescent="0.25">
      <c r="A30" s="12" t="s">
        <v>115</v>
      </c>
      <c r="B30" s="18" t="s">
        <v>116</v>
      </c>
    </row>
    <row r="31" spans="1:2" ht="47.25" x14ac:dyDescent="0.25">
      <c r="A31" s="12" t="s">
        <v>117</v>
      </c>
      <c r="B31" s="18" t="s">
        <v>118</v>
      </c>
    </row>
    <row r="32" spans="1:2" ht="78.75" x14ac:dyDescent="0.25">
      <c r="A32" s="12" t="s">
        <v>140</v>
      </c>
      <c r="B32" s="18" t="s">
        <v>119</v>
      </c>
    </row>
    <row r="33" spans="1:2" ht="126" x14ac:dyDescent="0.25">
      <c r="A33" s="12" t="s">
        <v>141</v>
      </c>
      <c r="B33" s="18" t="s">
        <v>120</v>
      </c>
    </row>
    <row r="34" spans="1:2" ht="78.75" x14ac:dyDescent="0.25">
      <c r="A34" s="48" t="s">
        <v>79</v>
      </c>
      <c r="B34" s="49">
        <v>1743933.55</v>
      </c>
    </row>
    <row r="35" spans="1:2" ht="63" x14ac:dyDescent="0.25">
      <c r="A35" s="12" t="s">
        <v>142</v>
      </c>
      <c r="B35" s="18">
        <v>615466.74</v>
      </c>
    </row>
    <row r="36" spans="1:2" ht="47.25" x14ac:dyDescent="0.25">
      <c r="A36" s="12" t="s">
        <v>121</v>
      </c>
      <c r="B36" s="18">
        <v>190573.39</v>
      </c>
    </row>
    <row r="37" spans="1:2" ht="47.25" x14ac:dyDescent="0.25">
      <c r="A37" s="12" t="s">
        <v>122</v>
      </c>
      <c r="B37" s="18">
        <v>923356.73</v>
      </c>
    </row>
    <row r="38" spans="1:2" ht="117" customHeight="1" x14ac:dyDescent="0.25">
      <c r="A38" s="12" t="s">
        <v>143</v>
      </c>
      <c r="B38" s="18">
        <v>14536.69</v>
      </c>
    </row>
    <row r="39" spans="1:2" ht="47.25" x14ac:dyDescent="0.25">
      <c r="A39" s="48" t="s">
        <v>144</v>
      </c>
      <c r="B39" s="49" t="s">
        <v>123</v>
      </c>
    </row>
    <row r="40" spans="1:2" ht="94.5" x14ac:dyDescent="0.25">
      <c r="A40" s="12" t="s">
        <v>124</v>
      </c>
      <c r="B40" s="18" t="s">
        <v>125</v>
      </c>
    </row>
    <row r="41" spans="1:2" ht="110.25" x14ac:dyDescent="0.25">
      <c r="A41" s="12" t="s">
        <v>126</v>
      </c>
      <c r="B41" s="18" t="s">
        <v>127</v>
      </c>
    </row>
    <row r="42" spans="1:2" ht="94.5" x14ac:dyDescent="0.25">
      <c r="A42" s="12" t="s">
        <v>128</v>
      </c>
      <c r="B42" s="18" t="s">
        <v>129</v>
      </c>
    </row>
    <row r="43" spans="1:2" ht="157.5" customHeight="1" x14ac:dyDescent="0.25">
      <c r="A43" s="12" t="s">
        <v>145</v>
      </c>
      <c r="B43" s="18" t="s">
        <v>130</v>
      </c>
    </row>
    <row r="44" spans="1:2" ht="63" x14ac:dyDescent="0.25">
      <c r="A44" s="12" t="s">
        <v>146</v>
      </c>
      <c r="B44" s="18" t="s">
        <v>131</v>
      </c>
    </row>
    <row r="45" spans="1:2" ht="15.75" x14ac:dyDescent="0.25">
      <c r="A45" s="17" t="s">
        <v>21</v>
      </c>
      <c r="B45" s="18">
        <v>89690763.379999995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2" workbookViewId="0">
      <selection activeCell="V8" sqref="V8"/>
    </sheetView>
  </sheetViews>
  <sheetFormatPr defaultRowHeight="15" x14ac:dyDescent="0.25"/>
  <cols>
    <col min="1" max="1" width="40.7109375" customWidth="1"/>
    <col min="2" max="2" width="13.28515625" customWidth="1"/>
    <col min="3" max="3" width="16.5703125" customWidth="1"/>
    <col min="4" max="4" width="11.28515625" customWidth="1"/>
    <col min="5" max="5" width="18" customWidth="1"/>
  </cols>
  <sheetData>
    <row r="1" spans="1:7" ht="163.5" customHeight="1" x14ac:dyDescent="0.25">
      <c r="A1" s="91" t="s">
        <v>149</v>
      </c>
      <c r="B1" s="95" t="s">
        <v>184</v>
      </c>
      <c r="C1" s="96"/>
      <c r="D1" s="95" t="s">
        <v>183</v>
      </c>
      <c r="E1" s="96"/>
      <c r="F1" s="97" t="s">
        <v>150</v>
      </c>
      <c r="G1" s="98"/>
    </row>
    <row r="2" spans="1:7" ht="25.5" x14ac:dyDescent="0.25">
      <c r="A2" s="92"/>
      <c r="B2" s="53" t="s">
        <v>151</v>
      </c>
      <c r="C2" s="53" t="s">
        <v>152</v>
      </c>
      <c r="D2" s="53" t="s">
        <v>151</v>
      </c>
      <c r="E2" s="53" t="s">
        <v>152</v>
      </c>
      <c r="F2" s="53" t="s">
        <v>151</v>
      </c>
      <c r="G2" s="54" t="s">
        <v>6</v>
      </c>
    </row>
    <row r="3" spans="1:7" x14ac:dyDescent="0.25">
      <c r="A3" s="58" t="s">
        <v>173</v>
      </c>
      <c r="B3" s="64">
        <f t="shared" ref="B3:C3" si="0">B4+B5+B6</f>
        <v>1640.21</v>
      </c>
      <c r="C3" s="64">
        <f t="shared" si="0"/>
        <v>111.87976920248805</v>
      </c>
      <c r="D3" s="64">
        <f t="shared" ref="C3:E3" si="1">D4+D5+D6</f>
        <v>1466.047</v>
      </c>
      <c r="E3" s="64">
        <f t="shared" si="1"/>
        <v>100.00000000000001</v>
      </c>
      <c r="F3" s="57">
        <f>D3-B3</f>
        <v>-174.16300000000001</v>
      </c>
      <c r="G3" s="60">
        <f t="shared" ref="G3:G6" si="2">D3/B3*100</f>
        <v>89.381664542954866</v>
      </c>
    </row>
    <row r="4" spans="1:7" ht="45.75" customHeight="1" x14ac:dyDescent="0.25">
      <c r="A4" s="61" t="s">
        <v>174</v>
      </c>
      <c r="B4" s="65">
        <v>701.31</v>
      </c>
      <c r="C4" s="56">
        <f>B4/$D$3*100</f>
        <v>47.836801957918127</v>
      </c>
      <c r="D4" s="65">
        <v>556.49800000000005</v>
      </c>
      <c r="E4" s="56">
        <f>D4/$D$3*100</f>
        <v>37.959083167183593</v>
      </c>
      <c r="F4" s="56">
        <f t="shared" ref="F4:F6" si="3">D4-B4</f>
        <v>-144.8119999999999</v>
      </c>
      <c r="G4" s="63">
        <f t="shared" si="2"/>
        <v>79.351214156364534</v>
      </c>
    </row>
    <row r="5" spans="1:7" x14ac:dyDescent="0.25">
      <c r="A5" s="61" t="s">
        <v>175</v>
      </c>
      <c r="B5" s="65">
        <v>924.36</v>
      </c>
      <c r="C5" s="56">
        <f t="shared" ref="C5:C6" si="4">B5/$D$3*100</f>
        <v>63.051184580030515</v>
      </c>
      <c r="D5" s="65">
        <v>886.93200000000002</v>
      </c>
      <c r="E5" s="56">
        <f t="shared" ref="E5:E6" si="5">D5/$D$3*100</f>
        <v>60.498196851806249</v>
      </c>
      <c r="F5" s="56">
        <f t="shared" si="3"/>
        <v>-37.427999999999997</v>
      </c>
      <c r="G5" s="63">
        <f t="shared" si="2"/>
        <v>95.950928209788401</v>
      </c>
    </row>
    <row r="6" spans="1:7" ht="25.5" x14ac:dyDescent="0.25">
      <c r="A6" s="61" t="s">
        <v>176</v>
      </c>
      <c r="B6" s="65">
        <v>14.54</v>
      </c>
      <c r="C6" s="56">
        <f t="shared" si="4"/>
        <v>0.99178266453940411</v>
      </c>
      <c r="D6" s="65">
        <v>22.617000000000001</v>
      </c>
      <c r="E6" s="56">
        <f t="shared" si="5"/>
        <v>1.5427199810101586</v>
      </c>
      <c r="F6" s="56">
        <f t="shared" si="3"/>
        <v>8.0770000000000017</v>
      </c>
      <c r="G6" s="63">
        <f t="shared" si="2"/>
        <v>155.55020632737276</v>
      </c>
    </row>
    <row r="7" spans="1:7" x14ac:dyDescent="0.25">
      <c r="A7" s="62"/>
      <c r="B7" s="62"/>
      <c r="C7" s="62"/>
      <c r="D7" s="62"/>
      <c r="E7" s="62"/>
      <c r="F7" s="62"/>
      <c r="G7" s="62"/>
    </row>
    <row r="8" spans="1:7" ht="154.5" customHeight="1" x14ac:dyDescent="0.25">
      <c r="A8" s="91" t="s">
        <v>149</v>
      </c>
      <c r="B8" s="95" t="s">
        <v>184</v>
      </c>
      <c r="C8" s="96"/>
      <c r="D8" s="95" t="s">
        <v>183</v>
      </c>
      <c r="E8" s="96"/>
      <c r="F8" s="93" t="s">
        <v>150</v>
      </c>
      <c r="G8" s="94"/>
    </row>
    <row r="9" spans="1:7" ht="25.5" x14ac:dyDescent="0.25">
      <c r="A9" s="92"/>
      <c r="B9" s="53" t="s">
        <v>151</v>
      </c>
      <c r="C9" s="53" t="s">
        <v>152</v>
      </c>
      <c r="D9" s="53" t="s">
        <v>151</v>
      </c>
      <c r="E9" s="53" t="s">
        <v>152</v>
      </c>
      <c r="F9" s="53" t="s">
        <v>151</v>
      </c>
      <c r="G9" s="54" t="s">
        <v>6</v>
      </c>
    </row>
    <row r="10" spans="1:7" x14ac:dyDescent="0.25">
      <c r="A10" s="58" t="s">
        <v>177</v>
      </c>
      <c r="B10" s="59">
        <f t="shared" ref="B10:C10" si="6">B11+B12+B13</f>
        <v>465.48599999999999</v>
      </c>
      <c r="C10" s="59">
        <f t="shared" si="6"/>
        <v>152.37456135756563</v>
      </c>
      <c r="D10" s="59">
        <f t="shared" ref="C10:E10" si="7">D11+D12+D13</f>
        <v>305.488</v>
      </c>
      <c r="E10" s="59">
        <f t="shared" si="7"/>
        <v>100</v>
      </c>
      <c r="F10" s="66">
        <f>D10-B10</f>
        <v>-159.99799999999999</v>
      </c>
      <c r="G10" s="60">
        <f t="shared" ref="G10:G13" si="8">D10/B10*100</f>
        <v>65.627752499538119</v>
      </c>
    </row>
    <row r="11" spans="1:7" x14ac:dyDescent="0.25">
      <c r="A11" s="61" t="s">
        <v>178</v>
      </c>
      <c r="B11" s="65">
        <v>380.73</v>
      </c>
      <c r="C11" s="56">
        <f>B11/$D$10*100</f>
        <v>124.63010003666267</v>
      </c>
      <c r="D11" s="65">
        <v>200.17699999999999</v>
      </c>
      <c r="E11" s="56">
        <f>D11/$D$10*100</f>
        <v>65.526960142460595</v>
      </c>
      <c r="F11" s="67">
        <f t="shared" ref="F11:F13" si="9">D11-B11</f>
        <v>-180.55300000000003</v>
      </c>
      <c r="G11" s="63">
        <f t="shared" si="8"/>
        <v>52.577154413889104</v>
      </c>
    </row>
    <row r="12" spans="1:7" x14ac:dyDescent="0.25">
      <c r="A12" s="61" t="s">
        <v>179</v>
      </c>
      <c r="B12" s="65">
        <v>62.554000000000002</v>
      </c>
      <c r="C12" s="56">
        <f t="shared" ref="C12:C13" si="10">B12/$D$10*100</f>
        <v>20.476745404074791</v>
      </c>
      <c r="D12" s="65">
        <v>56.981000000000002</v>
      </c>
      <c r="E12" s="56">
        <f t="shared" ref="E12:E13" si="11">D12/$D$10*100</f>
        <v>18.652451160111035</v>
      </c>
      <c r="F12" s="67">
        <f t="shared" si="9"/>
        <v>-5.5730000000000004</v>
      </c>
      <c r="G12" s="63">
        <f t="shared" si="8"/>
        <v>91.090897464590597</v>
      </c>
    </row>
    <row r="13" spans="1:7" ht="25.5" x14ac:dyDescent="0.25">
      <c r="A13" s="61" t="s">
        <v>180</v>
      </c>
      <c r="B13" s="65">
        <v>22.202000000000002</v>
      </c>
      <c r="C13" s="56">
        <f t="shared" si="10"/>
        <v>7.2677159168281573</v>
      </c>
      <c r="D13" s="65">
        <v>48.33</v>
      </c>
      <c r="E13" s="56">
        <f t="shared" si="11"/>
        <v>15.820588697428375</v>
      </c>
      <c r="F13" s="67">
        <f t="shared" si="9"/>
        <v>26.127999999999997</v>
      </c>
      <c r="G13" s="63">
        <f t="shared" si="8"/>
        <v>217.68309161336811</v>
      </c>
    </row>
    <row r="17" spans="1:7" ht="102.75" customHeight="1" x14ac:dyDescent="0.25">
      <c r="A17" s="91" t="s">
        <v>149</v>
      </c>
      <c r="B17" s="95" t="s">
        <v>184</v>
      </c>
      <c r="C17" s="96"/>
      <c r="D17" s="95" t="s">
        <v>183</v>
      </c>
      <c r="E17" s="96"/>
      <c r="F17" s="97" t="s">
        <v>150</v>
      </c>
      <c r="G17" s="98"/>
    </row>
    <row r="18" spans="1:7" ht="25.5" x14ac:dyDescent="0.25">
      <c r="A18" s="92"/>
      <c r="B18" s="68" t="s">
        <v>151</v>
      </c>
      <c r="C18" s="68" t="s">
        <v>152</v>
      </c>
      <c r="D18" s="68" t="s">
        <v>151</v>
      </c>
      <c r="E18" s="68" t="s">
        <v>152</v>
      </c>
      <c r="F18" s="68" t="s">
        <v>151</v>
      </c>
      <c r="G18" s="54" t="s">
        <v>6</v>
      </c>
    </row>
    <row r="19" spans="1:7" x14ac:dyDescent="0.25">
      <c r="A19" s="58" t="s">
        <v>182</v>
      </c>
      <c r="B19" s="59">
        <f t="shared" ref="B19:C19" si="12">B20+B21+B22+B23+B24</f>
        <v>21498.490999999998</v>
      </c>
      <c r="C19" s="59">
        <f t="shared" si="12"/>
        <v>100.21828141459967</v>
      </c>
      <c r="D19" s="59">
        <f t="shared" ref="C19:F19" si="13">D20+D21+D22+D23+D24</f>
        <v>21451.666000000001</v>
      </c>
      <c r="E19" s="59">
        <f t="shared" si="13"/>
        <v>100</v>
      </c>
      <c r="F19" s="59">
        <f t="shared" si="13"/>
        <v>-46.824999999999477</v>
      </c>
      <c r="G19" s="60">
        <f t="shared" ref="G19:G24" si="14">D19/B19*100</f>
        <v>99.782194015384633</v>
      </c>
    </row>
    <row r="20" spans="1:7" x14ac:dyDescent="0.25">
      <c r="A20" s="55" t="s">
        <v>168</v>
      </c>
      <c r="B20" s="65">
        <v>1669</v>
      </c>
      <c r="C20" s="56">
        <f>B20/$D$19*100</f>
        <v>7.7802814942205423</v>
      </c>
      <c r="D20" s="65">
        <v>1759.011</v>
      </c>
      <c r="E20" s="56">
        <f>D20/$D$19*100</f>
        <v>8.1998806060098079</v>
      </c>
      <c r="F20" s="67">
        <f t="shared" ref="F20:F24" si="15">D20-B20</f>
        <v>90.010999999999967</v>
      </c>
      <c r="G20" s="63">
        <f t="shared" si="14"/>
        <v>105.39310964649491</v>
      </c>
    </row>
    <row r="21" spans="1:7" x14ac:dyDescent="0.25">
      <c r="A21" s="55" t="s">
        <v>169</v>
      </c>
      <c r="B21" s="65">
        <v>2286.2800000000002</v>
      </c>
      <c r="C21" s="56">
        <f t="shared" ref="C21:C24" si="16">B21/$D$19*100</f>
        <v>10.657820236432919</v>
      </c>
      <c r="D21" s="65">
        <v>2120.7739999999999</v>
      </c>
      <c r="E21" s="56">
        <f t="shared" ref="E21:E24" si="17">D21/$D$19*100</f>
        <v>9.8862904167909367</v>
      </c>
      <c r="F21" s="67">
        <f t="shared" si="15"/>
        <v>-165.50600000000031</v>
      </c>
      <c r="G21" s="63">
        <f t="shared" si="14"/>
        <v>92.760904176216371</v>
      </c>
    </row>
    <row r="22" spans="1:7" x14ac:dyDescent="0.25">
      <c r="A22" s="55" t="s">
        <v>170</v>
      </c>
      <c r="B22" s="65">
        <v>13236.05</v>
      </c>
      <c r="C22" s="56">
        <f t="shared" si="16"/>
        <v>61.701734494654161</v>
      </c>
      <c r="D22" s="65">
        <v>12951.876</v>
      </c>
      <c r="E22" s="56">
        <f t="shared" si="17"/>
        <v>60.377016871323654</v>
      </c>
      <c r="F22" s="67">
        <f t="shared" si="15"/>
        <v>-284.17399999999907</v>
      </c>
      <c r="G22" s="63">
        <f t="shared" si="14"/>
        <v>97.853030171387999</v>
      </c>
    </row>
    <row r="23" spans="1:7" x14ac:dyDescent="0.25">
      <c r="A23" s="55" t="s">
        <v>171</v>
      </c>
      <c r="B23" s="69">
        <v>3470.0349999999999</v>
      </c>
      <c r="C23" s="56">
        <f t="shared" si="16"/>
        <v>16.176062968722334</v>
      </c>
      <c r="D23" s="69">
        <v>3748.3069999999998</v>
      </c>
      <c r="E23" s="56">
        <f t="shared" si="17"/>
        <v>17.473267577445963</v>
      </c>
      <c r="F23" s="67">
        <f t="shared" si="15"/>
        <v>278.27199999999993</v>
      </c>
      <c r="G23" s="63">
        <f t="shared" si="14"/>
        <v>108.01928510807528</v>
      </c>
    </row>
    <row r="24" spans="1:7" ht="25.5" x14ac:dyDescent="0.25">
      <c r="A24" s="55" t="s">
        <v>172</v>
      </c>
      <c r="B24" s="69">
        <v>837.12599999999998</v>
      </c>
      <c r="C24" s="56">
        <f t="shared" si="16"/>
        <v>3.9023822205697214</v>
      </c>
      <c r="D24" s="69">
        <v>871.69799999999998</v>
      </c>
      <c r="E24" s="56">
        <f t="shared" si="17"/>
        <v>4.0635445284296328</v>
      </c>
      <c r="F24" s="67">
        <f t="shared" si="15"/>
        <v>34.572000000000003</v>
      </c>
      <c r="G24" s="63">
        <f t="shared" si="14"/>
        <v>104.12984425283649</v>
      </c>
    </row>
    <row r="28" spans="1:7" ht="121.5" customHeight="1" x14ac:dyDescent="0.25">
      <c r="A28" s="99" t="s">
        <v>149</v>
      </c>
      <c r="B28" s="99" t="s">
        <v>184</v>
      </c>
      <c r="C28" s="99"/>
      <c r="D28" s="99" t="s">
        <v>183</v>
      </c>
      <c r="E28" s="99"/>
      <c r="F28" s="100" t="s">
        <v>150</v>
      </c>
      <c r="G28" s="100"/>
    </row>
    <row r="29" spans="1:7" ht="42" customHeight="1" x14ac:dyDescent="0.25">
      <c r="A29" s="99"/>
      <c r="B29" s="68" t="s">
        <v>151</v>
      </c>
      <c r="C29" s="68" t="s">
        <v>152</v>
      </c>
      <c r="D29" s="68" t="s">
        <v>151</v>
      </c>
      <c r="E29" s="68" t="s">
        <v>152</v>
      </c>
      <c r="F29" s="68" t="s">
        <v>151</v>
      </c>
      <c r="G29" s="54" t="s">
        <v>6</v>
      </c>
    </row>
    <row r="30" spans="1:7" s="73" customFormat="1" x14ac:dyDescent="0.25">
      <c r="A30" s="70" t="s">
        <v>159</v>
      </c>
      <c r="B30" s="76">
        <f t="shared" ref="B30:C30" si="18">B31+B32+B33+B34+B35+B36</f>
        <v>18696.560000000001</v>
      </c>
      <c r="C30" s="76">
        <f t="shared" si="18"/>
        <v>101.41802519047179</v>
      </c>
      <c r="D30" s="76">
        <f t="shared" ref="C30:F30" si="19">D31+D32+D33+D34+D35+D36</f>
        <v>18435.145</v>
      </c>
      <c r="E30" s="76">
        <f t="shared" si="19"/>
        <v>99.999999999999972</v>
      </c>
      <c r="F30" s="76">
        <f t="shared" si="19"/>
        <v>-261.41500000000053</v>
      </c>
      <c r="G30" s="60">
        <f t="shared" ref="G30" si="20">D30/B30*100</f>
        <v>98.601801614842515</v>
      </c>
    </row>
    <row r="31" spans="1:7" x14ac:dyDescent="0.25">
      <c r="A31" s="71" t="s">
        <v>160</v>
      </c>
      <c r="B31" s="77">
        <v>5405.0259999999998</v>
      </c>
      <c r="C31" s="77">
        <f>B31/$D$30*100</f>
        <v>29.319140153223639</v>
      </c>
      <c r="D31" s="77">
        <v>4739.6000000000004</v>
      </c>
      <c r="E31" s="77">
        <f>D31/$D$30*100</f>
        <v>25.709588940038174</v>
      </c>
      <c r="F31" s="67">
        <f t="shared" ref="F31:F36" si="21">D31-B31</f>
        <v>-665.42599999999948</v>
      </c>
      <c r="G31" s="77">
        <f>D31/B31*100</f>
        <v>87.688754873704596</v>
      </c>
    </row>
    <row r="32" spans="1:7" x14ac:dyDescent="0.25">
      <c r="A32" s="71" t="s">
        <v>161</v>
      </c>
      <c r="B32" s="77">
        <v>10514.03</v>
      </c>
      <c r="C32" s="77">
        <f t="shared" ref="C32:C36" si="22">B32/$D$30*100</f>
        <v>57.032532155293602</v>
      </c>
      <c r="D32" s="77">
        <v>11050.56</v>
      </c>
      <c r="E32" s="77">
        <f t="shared" ref="E32:E36" si="23">D32/$D$30*100</f>
        <v>59.942897113095661</v>
      </c>
      <c r="F32" s="67">
        <f t="shared" si="21"/>
        <v>536.52999999999884</v>
      </c>
      <c r="G32" s="77">
        <f t="shared" ref="G32:G36" si="24">D32/B32*100</f>
        <v>105.10299095589417</v>
      </c>
    </row>
    <row r="33" spans="1:7" x14ac:dyDescent="0.25">
      <c r="A33" s="71" t="s">
        <v>162</v>
      </c>
      <c r="B33" s="77">
        <v>2032.7339999999999</v>
      </c>
      <c r="C33" s="77">
        <f t="shared" si="22"/>
        <v>11.026406355903356</v>
      </c>
      <c r="D33" s="77">
        <v>1912.95</v>
      </c>
      <c r="E33" s="77">
        <f t="shared" si="23"/>
        <v>10.376647430763359</v>
      </c>
      <c r="F33" s="67">
        <f t="shared" si="21"/>
        <v>-119.78399999999988</v>
      </c>
      <c r="G33" s="77">
        <f t="shared" si="24"/>
        <v>94.107246693369632</v>
      </c>
    </row>
    <row r="34" spans="1:7" ht="45" x14ac:dyDescent="0.25">
      <c r="A34" s="71" t="s">
        <v>163</v>
      </c>
      <c r="B34" s="77">
        <v>74.954999999999998</v>
      </c>
      <c r="C34" s="77">
        <f t="shared" si="22"/>
        <v>0.40658752616266369</v>
      </c>
      <c r="D34" s="77">
        <v>91.024000000000001</v>
      </c>
      <c r="E34" s="77">
        <f t="shared" si="23"/>
        <v>0.49375255795384304</v>
      </c>
      <c r="F34" s="67">
        <f t="shared" si="21"/>
        <v>16.069000000000003</v>
      </c>
      <c r="G34" s="77">
        <f t="shared" si="24"/>
        <v>121.43819625108398</v>
      </c>
    </row>
    <row r="35" spans="1:7" ht="30" x14ac:dyDescent="0.25">
      <c r="A35" s="71" t="s">
        <v>164</v>
      </c>
      <c r="B35" s="77">
        <v>483.53300000000002</v>
      </c>
      <c r="C35" s="77">
        <f t="shared" si="22"/>
        <v>2.6228868826363989</v>
      </c>
      <c r="D35" s="77">
        <v>465.59899999999999</v>
      </c>
      <c r="E35" s="77">
        <f t="shared" si="23"/>
        <v>2.5256053044334608</v>
      </c>
      <c r="F35" s="67">
        <f t="shared" si="21"/>
        <v>-17.934000000000026</v>
      </c>
      <c r="G35" s="77">
        <f t="shared" si="24"/>
        <v>96.291049421652701</v>
      </c>
    </row>
    <row r="36" spans="1:7" ht="72" customHeight="1" x14ac:dyDescent="0.25">
      <c r="A36" s="71" t="s">
        <v>187</v>
      </c>
      <c r="B36" s="77">
        <v>186.28200000000001</v>
      </c>
      <c r="C36" s="77">
        <f t="shared" si="22"/>
        <v>1.0104721172521292</v>
      </c>
      <c r="D36" s="77">
        <v>175.41200000000001</v>
      </c>
      <c r="E36" s="77">
        <f t="shared" si="23"/>
        <v>0.95150865371549831</v>
      </c>
      <c r="F36" s="67">
        <f t="shared" si="21"/>
        <v>-10.870000000000005</v>
      </c>
      <c r="G36" s="77">
        <f t="shared" si="24"/>
        <v>94.164760953822707</v>
      </c>
    </row>
    <row r="39" spans="1:7" ht="111" customHeight="1" x14ac:dyDescent="0.25">
      <c r="A39" s="99" t="s">
        <v>149</v>
      </c>
      <c r="B39" s="99" t="s">
        <v>184</v>
      </c>
      <c r="C39" s="99"/>
      <c r="D39" s="99" t="s">
        <v>183</v>
      </c>
      <c r="E39" s="99"/>
      <c r="F39" s="100" t="s">
        <v>150</v>
      </c>
      <c r="G39" s="100"/>
    </row>
    <row r="40" spans="1:7" ht="25.5" x14ac:dyDescent="0.25">
      <c r="A40" s="99"/>
      <c r="B40" s="68" t="s">
        <v>151</v>
      </c>
      <c r="C40" s="68" t="s">
        <v>152</v>
      </c>
      <c r="D40" s="68" t="s">
        <v>151</v>
      </c>
      <c r="E40" s="68" t="s">
        <v>152</v>
      </c>
      <c r="F40" s="68" t="s">
        <v>151</v>
      </c>
      <c r="G40" s="54" t="s">
        <v>6</v>
      </c>
    </row>
    <row r="41" spans="1:7" s="73" customFormat="1" x14ac:dyDescent="0.25">
      <c r="A41" s="74" t="s">
        <v>181</v>
      </c>
      <c r="B41" s="75">
        <f t="shared" ref="B41:C41" si="25">B42+B43+B44+B45+B46+B47</f>
        <v>17065.212</v>
      </c>
      <c r="C41" s="75">
        <f t="shared" si="25"/>
        <v>97.189346357512136</v>
      </c>
      <c r="D41" s="75">
        <f t="shared" ref="C41:F41" si="26">D42+D43+D44+D45+D46+D47</f>
        <v>17558.726999999999</v>
      </c>
      <c r="E41" s="75">
        <f t="shared" si="26"/>
        <v>100</v>
      </c>
      <c r="F41" s="72">
        <f t="shared" si="26"/>
        <v>493.51499999999919</v>
      </c>
      <c r="G41" s="60">
        <f t="shared" ref="G41" si="27">D41/B41*100</f>
        <v>102.89193594547785</v>
      </c>
    </row>
    <row r="42" spans="1:7" x14ac:dyDescent="0.25">
      <c r="A42" s="55" t="s">
        <v>153</v>
      </c>
      <c r="B42" s="20">
        <v>3812.721</v>
      </c>
      <c r="C42" s="20">
        <f>B42/$D$41*100</f>
        <v>21.714108317761305</v>
      </c>
      <c r="D42" s="20">
        <v>3438.105</v>
      </c>
      <c r="E42" s="20">
        <f>D42/$D$41*100</f>
        <v>19.580605131567911</v>
      </c>
      <c r="F42" s="67">
        <f t="shared" ref="F42:F47" si="28">D42-B42</f>
        <v>-374.61599999999999</v>
      </c>
      <c r="G42" s="31">
        <f>D42/B42*100</f>
        <v>90.174576109817636</v>
      </c>
    </row>
    <row r="43" spans="1:7" x14ac:dyDescent="0.25">
      <c r="A43" s="55" t="s">
        <v>154</v>
      </c>
      <c r="B43" s="20">
        <v>2322.261</v>
      </c>
      <c r="C43" s="20">
        <f t="shared" ref="C43:C47" si="29">B43/$D$41*100</f>
        <v>13.225679743184116</v>
      </c>
      <c r="D43" s="20">
        <v>1415.9259999999999</v>
      </c>
      <c r="E43" s="20">
        <f t="shared" ref="E43:E47" si="30">D43/$D$41*100</f>
        <v>8.0639444989377651</v>
      </c>
      <c r="F43" s="67">
        <f t="shared" si="28"/>
        <v>-906.33500000000004</v>
      </c>
      <c r="G43" s="31">
        <f t="shared" ref="G43:G47" si="31">D43/B43*100</f>
        <v>60.971871809413322</v>
      </c>
    </row>
    <row r="44" spans="1:7" x14ac:dyDescent="0.25">
      <c r="A44" s="55" t="s">
        <v>155</v>
      </c>
      <c r="B44" s="20">
        <v>0</v>
      </c>
      <c r="C44" s="20">
        <f t="shared" si="29"/>
        <v>0</v>
      </c>
      <c r="D44" s="20">
        <v>84.557000000000002</v>
      </c>
      <c r="E44" s="20">
        <f t="shared" si="30"/>
        <v>0.48156680151129405</v>
      </c>
      <c r="F44" s="67">
        <f t="shared" si="28"/>
        <v>84.557000000000002</v>
      </c>
      <c r="G44" s="31" t="e">
        <f t="shared" si="31"/>
        <v>#DIV/0!</v>
      </c>
    </row>
    <row r="45" spans="1:7" ht="38.25" x14ac:dyDescent="0.25">
      <c r="A45" s="55" t="s">
        <v>156</v>
      </c>
      <c r="B45" s="20">
        <v>258.90100000000001</v>
      </c>
      <c r="C45" s="20">
        <f t="shared" si="29"/>
        <v>1.4744861629205808</v>
      </c>
      <c r="D45" s="20">
        <v>124.51900000000001</v>
      </c>
      <c r="E45" s="20">
        <f t="shared" si="30"/>
        <v>0.70915733241937196</v>
      </c>
      <c r="F45" s="67">
        <f t="shared" si="28"/>
        <v>-134.38200000000001</v>
      </c>
      <c r="G45" s="31">
        <f t="shared" si="31"/>
        <v>48.095217863198677</v>
      </c>
    </row>
    <row r="46" spans="1:7" x14ac:dyDescent="0.25">
      <c r="A46" s="55" t="s">
        <v>157</v>
      </c>
      <c r="B46" s="20">
        <v>12.737</v>
      </c>
      <c r="C46" s="20">
        <f t="shared" si="29"/>
        <v>7.2539427260301964E-2</v>
      </c>
      <c r="D46" s="20">
        <v>12.183</v>
      </c>
      <c r="E46" s="20">
        <f t="shared" si="30"/>
        <v>6.9384301037313245E-2</v>
      </c>
      <c r="F46" s="67">
        <f t="shared" si="28"/>
        <v>-0.55400000000000027</v>
      </c>
      <c r="G46" s="31">
        <f t="shared" si="31"/>
        <v>95.650467142969291</v>
      </c>
    </row>
    <row r="47" spans="1:7" x14ac:dyDescent="0.25">
      <c r="A47" s="55" t="s">
        <v>158</v>
      </c>
      <c r="B47" s="20">
        <v>10658.592000000001</v>
      </c>
      <c r="C47" s="20">
        <f t="shared" si="29"/>
        <v>60.702532706385838</v>
      </c>
      <c r="D47" s="20">
        <v>12483.437</v>
      </c>
      <c r="E47" s="20">
        <f t="shared" si="30"/>
        <v>71.095341934526346</v>
      </c>
      <c r="F47" s="67">
        <f t="shared" si="28"/>
        <v>1824.8449999999993</v>
      </c>
      <c r="G47" s="31">
        <f t="shared" si="31"/>
        <v>117.1208823829639</v>
      </c>
    </row>
    <row r="49" spans="1:7" ht="88.5" customHeight="1" x14ac:dyDescent="0.25">
      <c r="A49" s="99" t="s">
        <v>149</v>
      </c>
      <c r="B49" s="99" t="s">
        <v>184</v>
      </c>
      <c r="C49" s="99"/>
      <c r="D49" s="99" t="s">
        <v>183</v>
      </c>
      <c r="E49" s="99"/>
      <c r="F49" s="100" t="s">
        <v>150</v>
      </c>
      <c r="G49" s="100"/>
    </row>
    <row r="50" spans="1:7" ht="25.5" x14ac:dyDescent="0.25">
      <c r="A50" s="99"/>
      <c r="B50" s="68" t="s">
        <v>151</v>
      </c>
      <c r="C50" s="68" t="s">
        <v>152</v>
      </c>
      <c r="D50" s="68" t="s">
        <v>151</v>
      </c>
      <c r="E50" s="68" t="s">
        <v>152</v>
      </c>
      <c r="F50" s="68" t="s">
        <v>151</v>
      </c>
      <c r="G50" s="54" t="s">
        <v>6</v>
      </c>
    </row>
    <row r="51" spans="1:7" s="73" customFormat="1" x14ac:dyDescent="0.25">
      <c r="A51" s="70" t="s">
        <v>165</v>
      </c>
      <c r="B51" s="72">
        <f t="shared" ref="B51:C51" si="32">B52+B53</f>
        <v>1187.172</v>
      </c>
      <c r="C51" s="72">
        <f t="shared" si="32"/>
        <v>74.591721330015829</v>
      </c>
      <c r="D51" s="72">
        <f t="shared" ref="C51:E51" si="33">D52+D53</f>
        <v>1591.56</v>
      </c>
      <c r="E51" s="72">
        <f t="shared" si="33"/>
        <v>100</v>
      </c>
      <c r="F51" s="72">
        <f t="shared" ref="F51" si="34">F52+F53+F54+F55+F56+F57</f>
        <v>404.38800000000009</v>
      </c>
      <c r="G51" s="60">
        <f t="shared" ref="G51" si="35">D51/B51*100</f>
        <v>134.06313491221152</v>
      </c>
    </row>
    <row r="52" spans="1:7" ht="15.75" x14ac:dyDescent="0.25">
      <c r="A52" s="14" t="s">
        <v>166</v>
      </c>
      <c r="B52" s="31">
        <v>1069.925</v>
      </c>
      <c r="C52" s="31">
        <f>B52/$D$51*100</f>
        <v>67.224923973962646</v>
      </c>
      <c r="D52" s="31">
        <v>1421.23</v>
      </c>
      <c r="E52" s="31">
        <f>D52/$D$51*100</f>
        <v>89.297921536102947</v>
      </c>
      <c r="F52" s="67">
        <f t="shared" ref="F52:F53" si="36">D52-B52</f>
        <v>351.30500000000006</v>
      </c>
      <c r="G52" s="31">
        <f>D52/B52*100</f>
        <v>132.83454447741664</v>
      </c>
    </row>
    <row r="53" spans="1:7" ht="31.5" x14ac:dyDescent="0.25">
      <c r="A53" s="14" t="s">
        <v>167</v>
      </c>
      <c r="B53" s="31">
        <v>117.247</v>
      </c>
      <c r="C53" s="31">
        <f>B53/$D$51*100</f>
        <v>7.3667973560531816</v>
      </c>
      <c r="D53" s="31">
        <v>170.33</v>
      </c>
      <c r="E53" s="31">
        <f>D53/$D$51*100</f>
        <v>10.702078463897058</v>
      </c>
      <c r="F53" s="67">
        <f t="shared" si="36"/>
        <v>53.083000000000013</v>
      </c>
      <c r="G53" s="31">
        <f>D53/B53*100</f>
        <v>145.27450595750852</v>
      </c>
    </row>
  </sheetData>
  <mergeCells count="24">
    <mergeCell ref="A39:A40"/>
    <mergeCell ref="B39:C39"/>
    <mergeCell ref="D39:E39"/>
    <mergeCell ref="F39:G39"/>
    <mergeCell ref="A49:A50"/>
    <mergeCell ref="B49:C49"/>
    <mergeCell ref="D49:E49"/>
    <mergeCell ref="F49:G49"/>
    <mergeCell ref="A17:A18"/>
    <mergeCell ref="B17:C17"/>
    <mergeCell ref="D17:E17"/>
    <mergeCell ref="F17:G17"/>
    <mergeCell ref="A28:A29"/>
    <mergeCell ref="B28:C28"/>
    <mergeCell ref="D28:E28"/>
    <mergeCell ref="F28:G28"/>
    <mergeCell ref="A8:A9"/>
    <mergeCell ref="F8:G8"/>
    <mergeCell ref="A1:A2"/>
    <mergeCell ref="B1:C1"/>
    <mergeCell ref="D1:E1"/>
    <mergeCell ref="F1:G1"/>
    <mergeCell ref="B8:C8"/>
    <mergeCell ref="D8:E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Диаграммы</vt:lpstr>
      </vt:variant>
      <vt:variant>
        <vt:i4>6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Лист8</vt:lpstr>
      <vt:lpstr>Лист6</vt:lpstr>
      <vt:lpstr>Приложение 1</vt:lpstr>
      <vt:lpstr>Приложение 2</vt:lpstr>
      <vt:lpstr>Диаграмма1</vt:lpstr>
      <vt:lpstr>Диаграмма2</vt:lpstr>
      <vt:lpstr>Здрав, культ, образ.</vt:lpstr>
      <vt:lpstr>Соц.физк.сми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Михова</cp:lastModifiedBy>
  <cp:lastPrinted>2015-12-28T02:29:57Z</cp:lastPrinted>
  <dcterms:created xsi:type="dcterms:W3CDTF">2006-09-16T00:00:00Z</dcterms:created>
  <dcterms:modified xsi:type="dcterms:W3CDTF">2015-12-28T03:48:44Z</dcterms:modified>
</cp:coreProperties>
</file>