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8" i="1" l="1"/>
  <c r="F25" i="1"/>
  <c r="F33" i="1" l="1"/>
  <c r="F28" i="1"/>
  <c r="F22" i="1"/>
  <c r="F15" i="1"/>
  <c r="F10" i="1"/>
  <c r="F9" i="1"/>
  <c r="F7" i="1"/>
  <c r="B25" i="1"/>
  <c r="C35" i="1" l="1"/>
  <c r="F35" i="1" l="1"/>
  <c r="E35" i="1"/>
  <c r="B35" i="1"/>
</calcChain>
</file>

<file path=xl/sharedStrings.xml><?xml version="1.0" encoding="utf-8"?>
<sst xmlns="http://schemas.openxmlformats.org/spreadsheetml/2006/main" count="86" uniqueCount="57">
  <si>
    <t>Муниципальное образование</t>
  </si>
  <si>
    <t>Задолженность учреждений</t>
  </si>
  <si>
    <t xml:space="preserve">Из них в судебном и исполнительном производстве </t>
  </si>
  <si>
    <t>Срок оплаты по исполнительным листам</t>
  </si>
  <si>
    <t>Задолженность за отопление муниципальных квартир</t>
  </si>
  <si>
    <t>Из них в судебном и исполнительном производстве</t>
  </si>
  <si>
    <t>Дата направления последнего списка должников</t>
  </si>
  <si>
    <t>Задолженность администраций МО за коммунальные услуги бюджетных учреждений</t>
  </si>
  <si>
    <t>Задолженность администраций МО за отопление незаселенного муниципального жилого фонда</t>
  </si>
  <si>
    <t>г. Артем</t>
  </si>
  <si>
    <t>г. Арсеньев</t>
  </si>
  <si>
    <t>г. Дальнегорск</t>
  </si>
  <si>
    <t>г. Дальнереченск</t>
  </si>
  <si>
    <t>г. Лесозаводск</t>
  </si>
  <si>
    <t>г. Находка</t>
  </si>
  <si>
    <t>г. Партизанск</t>
  </si>
  <si>
    <t>г. Спасск-Дальний</t>
  </si>
  <si>
    <t>г.Фокино</t>
  </si>
  <si>
    <t>Анучинский район</t>
  </si>
  <si>
    <t>Кавалеровский район</t>
  </si>
  <si>
    <t>Кировский район</t>
  </si>
  <si>
    <t>Лазовский район</t>
  </si>
  <si>
    <t>Михайловский район</t>
  </si>
  <si>
    <t>Надеждинский район</t>
  </si>
  <si>
    <t>Октябрьский район</t>
  </si>
  <si>
    <t>Ольгинский район</t>
  </si>
  <si>
    <t>Партизанский район</t>
  </si>
  <si>
    <t>Пограничный район</t>
  </si>
  <si>
    <t>Пожарский район</t>
  </si>
  <si>
    <t>Спасский район</t>
  </si>
  <si>
    <t>Тернейский район</t>
  </si>
  <si>
    <t>Ханкайский район</t>
  </si>
  <si>
    <t>Хорольский район</t>
  </si>
  <si>
    <t>Хасанский район</t>
  </si>
  <si>
    <t>Чугуевский район</t>
  </si>
  <si>
    <t>Черниговский район</t>
  </si>
  <si>
    <t>Шкотовский район</t>
  </si>
  <si>
    <t>Яковлевский район</t>
  </si>
  <si>
    <t>ИТОГО ПО КГУП "ПРИМТЕПЛОЭНЕРГО"</t>
  </si>
  <si>
    <t>не организована</t>
  </si>
  <si>
    <t>организована в Светлогорском сп</t>
  </si>
  <si>
    <t>17.06.2015; 01.07.2015</t>
  </si>
  <si>
    <t>организована</t>
  </si>
  <si>
    <t>организована в Новошахтинском ГП</t>
  </si>
  <si>
    <t>организована в Липовецком СП</t>
  </si>
  <si>
    <t>организована в Спасском и Летно-Хвалынском СП</t>
  </si>
  <si>
    <t>организована в Ярославском ГП</t>
  </si>
  <si>
    <t>организована в Безверховском, Барабашском и Приморском поселениях</t>
  </si>
  <si>
    <t>Межведомственная комиссия (работа с должниками  муниципального жилого фонда)</t>
  </si>
  <si>
    <t>Гарантийные письма, направленные МО в период с октября 2014 по май 2015гг</t>
  </si>
  <si>
    <t>отказ в рассрочке</t>
  </si>
  <si>
    <t>согласован (не исполняется)</t>
  </si>
  <si>
    <t>согласован (в июне не исполнен)</t>
  </si>
  <si>
    <t>не организована. Управление муниципальным жил.фондом направляет должникам письма</t>
  </si>
  <si>
    <t>Задолженность организаций, финансируемых из бюджетов муниципальных образований на 01.07.2015 г., млн.руб.</t>
  </si>
  <si>
    <t xml:space="preserve">Дальнереченский район </t>
  </si>
  <si>
    <t xml:space="preserve">Красноармейский район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</si>
</sst>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color theme="1"/>
      <name val="Calibri"/>
      <family val="2"/>
      <scheme val="minor"/>
    </font>
    <font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43" fontId="0" fillId="0" borderId="0" xfId="1" applyFont="1"/>
    <xf numFmtId="0" fontId="3" fillId="0" borderId="1" xfId="0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43" fontId="3" fillId="0" borderId="1" xfId="1" applyFont="1" applyBorder="1"/>
    <xf numFmtId="43" fontId="3" fillId="0" borderId="1" xfId="1" applyFont="1" applyFill="1" applyBorder="1"/>
    <xf numFmtId="43" fontId="3" fillId="0" borderId="1" xfId="1" applyFont="1" applyBorder="1" applyAlignment="1">
      <alignment vertical="top" wrapText="1"/>
    </xf>
    <xf numFmtId="14" fontId="3" fillId="0" borderId="1" xfId="1" applyNumberFormat="1" applyFont="1" applyBorder="1" applyAlignment="1">
      <alignment horizontal="center" vertical="top"/>
    </xf>
    <xf numFmtId="14" fontId="3" fillId="0" borderId="1" xfId="1" applyNumberFormat="1" applyFont="1" applyBorder="1"/>
    <xf numFmtId="43" fontId="3" fillId="0" borderId="1" xfId="1" applyFont="1" applyBorder="1" applyAlignment="1">
      <alignment horizontal="center" vertical="top"/>
    </xf>
    <xf numFmtId="43" fontId="3" fillId="0" borderId="1" xfId="1" applyFont="1" applyBorder="1" applyAlignment="1">
      <alignment vertical="top"/>
    </xf>
    <xf numFmtId="0" fontId="4" fillId="0" borderId="1" xfId="2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right"/>
    </xf>
    <xf numFmtId="14" fontId="3" fillId="0" borderId="1" xfId="1" applyNumberFormat="1" applyFont="1" applyBorder="1" applyAlignment="1">
      <alignment horizontal="center" vertical="top" wrapText="1"/>
    </xf>
    <xf numFmtId="43" fontId="0" fillId="0" borderId="0" xfId="0" applyNumberFormat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_пост. денег март" xfId="2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abSelected="1" workbookViewId="0">
      <selection activeCell="P21" sqref="P21"/>
    </sheetView>
  </sheetViews>
  <sheetFormatPr defaultRowHeight="15" x14ac:dyDescent="0.25"/>
  <cols>
    <col min="1" max="1" width="22.5703125" customWidth="1"/>
    <col min="2" max="2" width="19.42578125" customWidth="1"/>
    <col min="3" max="3" width="23.5703125" customWidth="1"/>
    <col min="4" max="4" width="22.28515625" customWidth="1"/>
    <col min="5" max="5" width="21.140625" hidden="1" customWidth="1"/>
    <col min="6" max="6" width="20.85546875" hidden="1" customWidth="1"/>
    <col min="7" max="7" width="19.7109375" hidden="1" customWidth="1"/>
    <col min="8" max="8" width="23.7109375" hidden="1" customWidth="1"/>
    <col min="9" max="9" width="18.85546875" hidden="1" customWidth="1"/>
    <col min="10" max="10" width="47" customWidth="1"/>
  </cols>
  <sheetData>
    <row r="1" spans="1:11" ht="18.75" x14ac:dyDescent="0.3">
      <c r="A1" s="17" t="s">
        <v>54</v>
      </c>
      <c r="B1" s="17"/>
      <c r="C1" s="17"/>
      <c r="D1" s="17"/>
      <c r="E1" s="17"/>
      <c r="F1" s="17"/>
      <c r="G1" s="17"/>
      <c r="H1" s="17"/>
      <c r="I1" s="17"/>
      <c r="J1" s="17"/>
      <c r="K1">
        <v>1000</v>
      </c>
    </row>
    <row r="2" spans="1:11" s="1" customFormat="1" ht="45.75" customHeight="1" x14ac:dyDescent="0.25">
      <c r="A2" s="18" t="s">
        <v>0</v>
      </c>
      <c r="B2" s="18" t="s">
        <v>7</v>
      </c>
      <c r="C2" s="18"/>
      <c r="D2" s="18"/>
      <c r="E2" s="18" t="s">
        <v>8</v>
      </c>
      <c r="F2" s="18"/>
      <c r="G2" s="18"/>
      <c r="H2" s="18" t="s">
        <v>48</v>
      </c>
      <c r="I2" s="18" t="s">
        <v>6</v>
      </c>
      <c r="J2" s="18" t="s">
        <v>49</v>
      </c>
    </row>
    <row r="3" spans="1:11" s="2" customFormat="1" ht="75" x14ac:dyDescent="0.25">
      <c r="A3" s="18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3</v>
      </c>
      <c r="H3" s="18"/>
      <c r="I3" s="18"/>
      <c r="J3" s="18"/>
    </row>
    <row r="4" spans="1:11" ht="17.100000000000001" customHeight="1" x14ac:dyDescent="0.3">
      <c r="A4" s="5" t="s">
        <v>9</v>
      </c>
      <c r="B4" s="6">
        <v>0</v>
      </c>
      <c r="C4" s="6">
        <v>0</v>
      </c>
      <c r="D4" s="6"/>
      <c r="E4" s="7">
        <v>0.46870999999999996</v>
      </c>
      <c r="F4" s="6">
        <v>0.434</v>
      </c>
      <c r="G4" s="6"/>
      <c r="H4" s="8" t="s">
        <v>53</v>
      </c>
      <c r="I4" s="9">
        <v>42165</v>
      </c>
      <c r="J4" s="8"/>
      <c r="K4" s="3"/>
    </row>
    <row r="5" spans="1:11" ht="17.100000000000001" customHeight="1" x14ac:dyDescent="0.3">
      <c r="A5" s="5" t="s">
        <v>10</v>
      </c>
      <c r="B5" s="6">
        <v>18.055860450000001</v>
      </c>
      <c r="C5" s="6">
        <v>18.055859999999999</v>
      </c>
      <c r="D5" s="10">
        <v>41260</v>
      </c>
      <c r="E5" s="7">
        <v>0</v>
      </c>
      <c r="F5" s="6">
        <v>0</v>
      </c>
      <c r="G5" s="6"/>
      <c r="H5" s="8"/>
      <c r="I5" s="11"/>
      <c r="J5" s="12" t="s">
        <v>50</v>
      </c>
      <c r="K5" s="3"/>
    </row>
    <row r="6" spans="1:11" ht="17.100000000000001" customHeight="1" x14ac:dyDescent="0.3">
      <c r="A6" s="5" t="s">
        <v>11</v>
      </c>
      <c r="B6" s="6">
        <v>4.4907500000000002</v>
      </c>
      <c r="C6" s="6">
        <v>0</v>
      </c>
      <c r="D6" s="10"/>
      <c r="E6" s="7">
        <v>0.57286000000000004</v>
      </c>
      <c r="F6" s="6">
        <v>0</v>
      </c>
      <c r="G6" s="6"/>
      <c r="H6" s="12" t="s">
        <v>39</v>
      </c>
      <c r="I6" s="11"/>
      <c r="J6" s="12"/>
      <c r="K6" s="3"/>
    </row>
    <row r="7" spans="1:11" ht="17.100000000000001" customHeight="1" x14ac:dyDescent="0.3">
      <c r="A7" s="5" t="s">
        <v>12</v>
      </c>
      <c r="B7" s="6">
        <v>16.190564999999999</v>
      </c>
      <c r="C7" s="6">
        <v>16.190570000000001</v>
      </c>
      <c r="D7" s="6"/>
      <c r="E7" s="7">
        <v>12.616850000000001</v>
      </c>
      <c r="F7" s="6">
        <f>(7343.75+4094.39)/1000</f>
        <v>11.438139999999999</v>
      </c>
      <c r="G7" s="10">
        <v>42251</v>
      </c>
      <c r="H7" s="8" t="s">
        <v>39</v>
      </c>
      <c r="I7" s="11"/>
      <c r="J7" s="12"/>
      <c r="K7" s="3"/>
    </row>
    <row r="8" spans="1:11" ht="17.100000000000001" customHeight="1" x14ac:dyDescent="0.3">
      <c r="A8" s="5" t="s">
        <v>13</v>
      </c>
      <c r="B8" s="6">
        <v>44.880938999999998</v>
      </c>
      <c r="C8" s="6">
        <v>19.468458999999999</v>
      </c>
      <c r="D8" s="10">
        <v>42262</v>
      </c>
      <c r="E8" s="7">
        <v>0.68657000000000001</v>
      </c>
      <c r="F8" s="6">
        <f>(273579+412994)/1000000</f>
        <v>0.68657299999999999</v>
      </c>
      <c r="G8" s="10">
        <v>42024</v>
      </c>
      <c r="H8" s="8" t="s">
        <v>42</v>
      </c>
      <c r="I8" s="9">
        <v>42170</v>
      </c>
      <c r="J8" s="8" t="s">
        <v>52</v>
      </c>
      <c r="K8" s="3"/>
    </row>
    <row r="9" spans="1:11" ht="17.100000000000001" customHeight="1" x14ac:dyDescent="0.3">
      <c r="A9" s="5" t="s">
        <v>14</v>
      </c>
      <c r="B9" s="6">
        <v>0.96636599999999995</v>
      </c>
      <c r="C9" s="6">
        <v>0.90034400000000003</v>
      </c>
      <c r="D9" s="10">
        <v>42215</v>
      </c>
      <c r="E9" s="7">
        <v>0.76640999999999992</v>
      </c>
      <c r="F9" s="6">
        <f>(347.07+414.34)/1000</f>
        <v>0.76140999999999992</v>
      </c>
      <c r="G9" s="6"/>
      <c r="H9" s="8" t="s">
        <v>42</v>
      </c>
      <c r="I9" s="9">
        <v>42180</v>
      </c>
      <c r="J9" s="8"/>
      <c r="K9" s="3"/>
    </row>
    <row r="10" spans="1:11" ht="17.100000000000001" customHeight="1" x14ac:dyDescent="0.3">
      <c r="A10" s="5" t="s">
        <v>15</v>
      </c>
      <c r="B10" s="6">
        <v>0.16544700000000001</v>
      </c>
      <c r="C10" s="6">
        <v>0.14519300000000002</v>
      </c>
      <c r="D10" s="6"/>
      <c r="E10" s="7">
        <v>5.02799</v>
      </c>
      <c r="F10" s="6">
        <f>(2641.5+1515.12)/1000</f>
        <v>4.1566200000000002</v>
      </c>
      <c r="G10" s="10">
        <v>42032</v>
      </c>
      <c r="H10" s="8" t="s">
        <v>42</v>
      </c>
      <c r="I10" s="9">
        <v>42172</v>
      </c>
      <c r="J10" s="8"/>
      <c r="K10" s="3"/>
    </row>
    <row r="11" spans="1:11" ht="17.100000000000001" customHeight="1" x14ac:dyDescent="0.3">
      <c r="A11" s="5" t="s">
        <v>16</v>
      </c>
      <c r="B11" s="6">
        <v>67.976429999999993</v>
      </c>
      <c r="C11" s="6">
        <v>49.566887000000001</v>
      </c>
      <c r="D11" s="10">
        <v>42250</v>
      </c>
      <c r="E11" s="7">
        <v>0</v>
      </c>
      <c r="F11" s="6">
        <v>0</v>
      </c>
      <c r="G11" s="6"/>
      <c r="H11" s="8" t="s">
        <v>42</v>
      </c>
      <c r="I11" s="9">
        <v>42191</v>
      </c>
      <c r="J11" s="8" t="s">
        <v>51</v>
      </c>
      <c r="K11" s="3"/>
    </row>
    <row r="12" spans="1:11" ht="17.100000000000001" customHeight="1" x14ac:dyDescent="0.3">
      <c r="A12" s="5" t="s">
        <v>17</v>
      </c>
      <c r="B12" s="6">
        <v>9.3108219999999999</v>
      </c>
      <c r="C12" s="6">
        <v>1.8076400000000001</v>
      </c>
      <c r="D12" s="6"/>
      <c r="E12" s="7">
        <v>12.02599</v>
      </c>
      <c r="F12" s="6">
        <v>9.5358529999999995</v>
      </c>
      <c r="G12" s="10">
        <v>41638</v>
      </c>
      <c r="H12" s="8" t="s">
        <v>42</v>
      </c>
      <c r="I12" s="9">
        <v>42173</v>
      </c>
      <c r="J12" s="8"/>
      <c r="K12" s="3"/>
    </row>
    <row r="13" spans="1:11" ht="17.100000000000001" customHeight="1" x14ac:dyDescent="0.3">
      <c r="A13" s="5" t="s">
        <v>18</v>
      </c>
      <c r="B13" s="6">
        <v>4.1079999999999998E-2</v>
      </c>
      <c r="C13" s="6">
        <v>0</v>
      </c>
      <c r="D13" s="6"/>
      <c r="E13" s="7">
        <v>0</v>
      </c>
      <c r="F13" s="6">
        <v>0</v>
      </c>
      <c r="G13" s="6"/>
      <c r="H13" s="8" t="s">
        <v>42</v>
      </c>
      <c r="I13" s="11"/>
      <c r="J13" s="8"/>
      <c r="K13" s="3"/>
    </row>
    <row r="14" spans="1:11" ht="17.100000000000001" customHeight="1" x14ac:dyDescent="0.3">
      <c r="A14" s="13" t="s">
        <v>55</v>
      </c>
      <c r="B14" s="6">
        <v>14.049025</v>
      </c>
      <c r="C14" s="6">
        <v>11.547454999999999</v>
      </c>
      <c r="D14" s="10">
        <v>42287</v>
      </c>
      <c r="E14" s="7">
        <v>0</v>
      </c>
      <c r="F14" s="6">
        <v>0</v>
      </c>
      <c r="G14" s="6"/>
      <c r="H14" s="12" t="s">
        <v>39</v>
      </c>
      <c r="I14" s="9">
        <v>42186</v>
      </c>
      <c r="J14" s="12" t="s">
        <v>50</v>
      </c>
      <c r="K14" s="3"/>
    </row>
    <row r="15" spans="1:11" ht="17.100000000000001" customHeight="1" x14ac:dyDescent="0.3">
      <c r="A15" s="5" t="s">
        <v>19</v>
      </c>
      <c r="B15" s="6">
        <v>13.636422</v>
      </c>
      <c r="C15" s="6">
        <v>1.579771</v>
      </c>
      <c r="D15" s="6"/>
      <c r="E15" s="14">
        <v>1.8092200000000001</v>
      </c>
      <c r="F15" s="6">
        <f>(493.92+385.46)/1000</f>
        <v>0.87938000000000005</v>
      </c>
      <c r="G15" s="10">
        <v>41974</v>
      </c>
      <c r="H15" s="8" t="s">
        <v>42</v>
      </c>
      <c r="I15" s="9">
        <v>42187</v>
      </c>
      <c r="J15" s="8" t="s">
        <v>51</v>
      </c>
      <c r="K15" s="3"/>
    </row>
    <row r="16" spans="1:11" ht="17.100000000000001" customHeight="1" x14ac:dyDescent="0.3">
      <c r="A16" s="5" t="s">
        <v>20</v>
      </c>
      <c r="B16" s="6">
        <v>37.748277000000002</v>
      </c>
      <c r="C16" s="6">
        <v>37.748007999999999</v>
      </c>
      <c r="D16" s="10">
        <v>42287</v>
      </c>
      <c r="E16" s="7">
        <v>0</v>
      </c>
      <c r="F16" s="6">
        <v>0</v>
      </c>
      <c r="G16" s="6"/>
      <c r="H16" s="8" t="s">
        <v>42</v>
      </c>
      <c r="I16" s="15" t="s">
        <v>41</v>
      </c>
      <c r="J16" s="8"/>
      <c r="K16" s="3"/>
    </row>
    <row r="17" spans="1:11" ht="17.100000000000001" customHeight="1" x14ac:dyDescent="0.3">
      <c r="A17" s="13" t="s">
        <v>56</v>
      </c>
      <c r="B17" s="6">
        <v>7.0050600000000003</v>
      </c>
      <c r="C17" s="6">
        <v>5.725517</v>
      </c>
      <c r="D17" s="6"/>
      <c r="E17" s="7">
        <v>0</v>
      </c>
      <c r="F17" s="6">
        <v>0</v>
      </c>
      <c r="G17" s="6"/>
      <c r="H17" s="12" t="s">
        <v>39</v>
      </c>
      <c r="I17" s="9">
        <v>42186</v>
      </c>
      <c r="J17" s="12" t="s">
        <v>51</v>
      </c>
      <c r="K17" s="3"/>
    </row>
    <row r="18" spans="1:11" ht="17.100000000000001" customHeight="1" x14ac:dyDescent="0.3">
      <c r="A18" s="5" t="s">
        <v>21</v>
      </c>
      <c r="B18" s="6">
        <v>0.58297199999999993</v>
      </c>
      <c r="C18" s="6">
        <v>0.27112200000000003</v>
      </c>
      <c r="D18" s="6"/>
      <c r="E18" s="7">
        <v>0</v>
      </c>
      <c r="F18" s="6">
        <v>0</v>
      </c>
      <c r="G18" s="6"/>
      <c r="H18" s="8" t="s">
        <v>42</v>
      </c>
      <c r="I18" s="9">
        <v>42170</v>
      </c>
      <c r="J18" s="12"/>
      <c r="K18" s="3"/>
    </row>
    <row r="19" spans="1:11" ht="17.100000000000001" customHeight="1" x14ac:dyDescent="0.3">
      <c r="A19" s="5" t="s">
        <v>22</v>
      </c>
      <c r="B19" s="6">
        <v>14.214155</v>
      </c>
      <c r="C19" s="6">
        <v>12.621324000000001</v>
      </c>
      <c r="D19" s="6"/>
      <c r="E19" s="7">
        <v>2.6007899999999999</v>
      </c>
      <c r="F19" s="6">
        <v>2.6001999999999996</v>
      </c>
      <c r="G19" s="6"/>
      <c r="H19" s="8" t="s">
        <v>43</v>
      </c>
      <c r="I19" s="9">
        <v>42165</v>
      </c>
      <c r="J19" s="8" t="s">
        <v>51</v>
      </c>
      <c r="K19" s="3"/>
    </row>
    <row r="20" spans="1:11" ht="17.100000000000001" customHeight="1" x14ac:dyDescent="0.3">
      <c r="A20" s="5" t="s">
        <v>23</v>
      </c>
      <c r="B20" s="6">
        <v>0.244701</v>
      </c>
      <c r="C20" s="6">
        <v>8.8138000000000008E-2</v>
      </c>
      <c r="D20" s="6"/>
      <c r="E20" s="7">
        <v>0.19644</v>
      </c>
      <c r="F20" s="6">
        <v>0.16103000000000001</v>
      </c>
      <c r="G20" s="10">
        <v>42277</v>
      </c>
      <c r="H20" s="12" t="s">
        <v>39</v>
      </c>
      <c r="I20" s="9">
        <v>42165</v>
      </c>
      <c r="J20" s="12"/>
      <c r="K20" s="3"/>
    </row>
    <row r="21" spans="1:11" ht="17.100000000000001" customHeight="1" x14ac:dyDescent="0.3">
      <c r="A21" s="5" t="s">
        <v>24</v>
      </c>
      <c r="B21" s="6">
        <v>0</v>
      </c>
      <c r="C21" s="6">
        <v>0</v>
      </c>
      <c r="D21" s="6"/>
      <c r="E21" s="7">
        <v>1.29897</v>
      </c>
      <c r="F21" s="6">
        <v>0</v>
      </c>
      <c r="G21" s="6"/>
      <c r="H21" s="8" t="s">
        <v>44</v>
      </c>
      <c r="I21" s="9">
        <v>42164</v>
      </c>
      <c r="J21" s="8"/>
      <c r="K21" s="3"/>
    </row>
    <row r="22" spans="1:11" ht="17.100000000000001" customHeight="1" x14ac:dyDescent="0.3">
      <c r="A22" s="5" t="s">
        <v>25</v>
      </c>
      <c r="B22" s="6">
        <v>18.847601999999998</v>
      </c>
      <c r="C22" s="6">
        <v>9.3156140000000001</v>
      </c>
      <c r="D22" s="10">
        <v>42206</v>
      </c>
      <c r="E22" s="7">
        <v>6.2184399999999993</v>
      </c>
      <c r="F22" s="6">
        <f>(4092.1+1688.15)/1000</f>
        <v>5.7802499999999997</v>
      </c>
      <c r="G22" s="10">
        <v>42206</v>
      </c>
      <c r="H22" s="12" t="s">
        <v>39</v>
      </c>
      <c r="I22" s="11"/>
      <c r="J22" s="12" t="s">
        <v>51</v>
      </c>
      <c r="K22" s="3"/>
    </row>
    <row r="23" spans="1:11" ht="17.100000000000001" customHeight="1" x14ac:dyDescent="0.3">
      <c r="A23" s="5" t="s">
        <v>26</v>
      </c>
      <c r="B23" s="6">
        <v>3.2284E-2</v>
      </c>
      <c r="C23" s="6">
        <v>0</v>
      </c>
      <c r="D23" s="6"/>
      <c r="E23" s="7">
        <v>0</v>
      </c>
      <c r="F23" s="6">
        <v>0</v>
      </c>
      <c r="G23" s="6"/>
      <c r="H23" s="8" t="s">
        <v>42</v>
      </c>
      <c r="I23" s="9">
        <v>42160</v>
      </c>
      <c r="J23" s="8"/>
      <c r="K23" s="3"/>
    </row>
    <row r="24" spans="1:11" ht="17.100000000000001" customHeight="1" x14ac:dyDescent="0.3">
      <c r="A24" s="5" t="s">
        <v>27</v>
      </c>
      <c r="B24" s="6">
        <v>0</v>
      </c>
      <c r="C24" s="6">
        <v>0</v>
      </c>
      <c r="D24" s="6"/>
      <c r="E24" s="7">
        <v>0</v>
      </c>
      <c r="F24" s="6">
        <v>0</v>
      </c>
      <c r="G24" s="6"/>
      <c r="H24" s="12" t="s">
        <v>39</v>
      </c>
      <c r="I24" s="9">
        <v>42163</v>
      </c>
      <c r="J24" s="12"/>
      <c r="K24" s="3"/>
    </row>
    <row r="25" spans="1:11" ht="17.100000000000001" customHeight="1" x14ac:dyDescent="0.3">
      <c r="A25" s="5" t="s">
        <v>28</v>
      </c>
      <c r="B25" s="6">
        <f>(13984.994+3703.92)/1000</f>
        <v>17.688914</v>
      </c>
      <c r="C25" s="6">
        <v>15.506689</v>
      </c>
      <c r="D25" s="6"/>
      <c r="E25" s="7">
        <v>4.5909999999999999E-2</v>
      </c>
      <c r="F25" s="6">
        <f>100695/1000000</f>
        <v>0.10069500000000001</v>
      </c>
      <c r="G25" s="10">
        <v>42002</v>
      </c>
      <c r="H25" s="8" t="s">
        <v>40</v>
      </c>
      <c r="I25" s="9">
        <v>42179</v>
      </c>
      <c r="J25" s="8" t="s">
        <v>51</v>
      </c>
      <c r="K25" s="3"/>
    </row>
    <row r="26" spans="1:11" ht="17.100000000000001" customHeight="1" x14ac:dyDescent="0.3">
      <c r="A26" s="5" t="s">
        <v>29</v>
      </c>
      <c r="B26" s="6">
        <v>28.415533</v>
      </c>
      <c r="C26" s="6">
        <v>9.9563220000000001</v>
      </c>
      <c r="D26" s="6"/>
      <c r="E26" s="7">
        <v>7.1240100000000002</v>
      </c>
      <c r="F26" s="6">
        <v>7.02454</v>
      </c>
      <c r="G26" s="6"/>
      <c r="H26" s="8" t="s">
        <v>45</v>
      </c>
      <c r="I26" s="9">
        <v>42191</v>
      </c>
      <c r="J26" s="8"/>
      <c r="K26" s="3"/>
    </row>
    <row r="27" spans="1:11" ht="17.100000000000001" customHeight="1" x14ac:dyDescent="0.3">
      <c r="A27" s="5" t="s">
        <v>30</v>
      </c>
      <c r="B27" s="6">
        <v>0.43565499999999996</v>
      </c>
      <c r="C27" s="6">
        <v>0</v>
      </c>
      <c r="D27" s="6"/>
      <c r="E27" s="7">
        <v>0</v>
      </c>
      <c r="F27" s="6">
        <v>0</v>
      </c>
      <c r="G27" s="6"/>
      <c r="H27" s="12" t="s">
        <v>39</v>
      </c>
      <c r="I27" s="11"/>
      <c r="J27" s="12"/>
      <c r="K27" s="3"/>
    </row>
    <row r="28" spans="1:11" ht="17.100000000000001" customHeight="1" x14ac:dyDescent="0.3">
      <c r="A28" s="5" t="s">
        <v>31</v>
      </c>
      <c r="B28" s="6">
        <v>0.108033</v>
      </c>
      <c r="C28" s="6">
        <v>4.5904E-2</v>
      </c>
      <c r="D28" s="6"/>
      <c r="E28" s="7">
        <v>7.0152999999999999</v>
      </c>
      <c r="F28" s="6">
        <f>(3487.89)/1000</f>
        <v>3.4878899999999997</v>
      </c>
      <c r="G28" s="6"/>
      <c r="H28" s="12" t="s">
        <v>39</v>
      </c>
      <c r="I28" s="11"/>
      <c r="J28" s="12"/>
      <c r="K28" s="3"/>
    </row>
    <row r="29" spans="1:11" ht="17.100000000000001" customHeight="1" x14ac:dyDescent="0.3">
      <c r="A29" s="5" t="s">
        <v>32</v>
      </c>
      <c r="B29" s="6">
        <v>0.27455399999999996</v>
      </c>
      <c r="C29" s="6">
        <v>0.20844399999999999</v>
      </c>
      <c r="D29" s="6"/>
      <c r="E29" s="7">
        <v>0</v>
      </c>
      <c r="F29" s="6">
        <v>0</v>
      </c>
      <c r="G29" s="6"/>
      <c r="H29" s="8" t="s">
        <v>46</v>
      </c>
      <c r="I29" s="9">
        <v>42171</v>
      </c>
      <c r="J29" s="8"/>
      <c r="K29" s="3"/>
    </row>
    <row r="30" spans="1:11" ht="17.100000000000001" customHeight="1" x14ac:dyDescent="0.3">
      <c r="A30" s="5" t="s">
        <v>33</v>
      </c>
      <c r="B30" s="6">
        <v>10.958356999999999</v>
      </c>
      <c r="C30" s="6">
        <v>0</v>
      </c>
      <c r="D30" s="6"/>
      <c r="E30" s="7">
        <v>0</v>
      </c>
      <c r="F30" s="6">
        <v>0</v>
      </c>
      <c r="G30" s="6"/>
      <c r="H30" s="8" t="s">
        <v>47</v>
      </c>
      <c r="I30" s="9">
        <v>42164</v>
      </c>
      <c r="J30" s="8" t="s">
        <v>51</v>
      </c>
      <c r="K30" s="3"/>
    </row>
    <row r="31" spans="1:11" ht="17.100000000000001" customHeight="1" x14ac:dyDescent="0.3">
      <c r="A31" s="5" t="s">
        <v>34</v>
      </c>
      <c r="B31" s="6">
        <v>0.22759800000000002</v>
      </c>
      <c r="C31" s="6">
        <v>0</v>
      </c>
      <c r="D31" s="6"/>
      <c r="E31" s="7">
        <v>0</v>
      </c>
      <c r="F31" s="6">
        <v>0</v>
      </c>
      <c r="G31" s="6"/>
      <c r="H31" s="8" t="s">
        <v>42</v>
      </c>
      <c r="I31" s="11"/>
      <c r="J31" s="8"/>
      <c r="K31" s="3"/>
    </row>
    <row r="32" spans="1:11" ht="17.100000000000001" customHeight="1" x14ac:dyDescent="0.3">
      <c r="A32" s="5" t="s">
        <v>35</v>
      </c>
      <c r="B32" s="6">
        <v>0.35432999999999998</v>
      </c>
      <c r="C32" s="6">
        <v>0</v>
      </c>
      <c r="D32" s="6"/>
      <c r="E32" s="7">
        <v>0</v>
      </c>
      <c r="F32" s="6">
        <v>0</v>
      </c>
      <c r="G32" s="6"/>
      <c r="H32" s="12" t="s">
        <v>39</v>
      </c>
      <c r="I32" s="9"/>
      <c r="J32" s="12"/>
      <c r="K32" s="3"/>
    </row>
    <row r="33" spans="1:11" ht="17.100000000000001" customHeight="1" x14ac:dyDescent="0.3">
      <c r="A33" s="5" t="s">
        <v>36</v>
      </c>
      <c r="B33" s="6">
        <v>4.072946</v>
      </c>
      <c r="C33" s="6">
        <v>3.9389369999999997</v>
      </c>
      <c r="D33" s="10">
        <v>42122</v>
      </c>
      <c r="E33" s="7">
        <v>1.5395699999999999</v>
      </c>
      <c r="F33" s="6">
        <f>(501.47+942.43)/1000</f>
        <v>1.4439000000000002</v>
      </c>
      <c r="G33" s="10">
        <v>41906</v>
      </c>
      <c r="H33" s="12" t="s">
        <v>39</v>
      </c>
      <c r="I33" s="9">
        <v>42165</v>
      </c>
      <c r="J33" s="12"/>
      <c r="K33" s="3"/>
    </row>
    <row r="34" spans="1:11" ht="17.100000000000001" customHeight="1" x14ac:dyDescent="0.3">
      <c r="A34" s="5" t="s">
        <v>37</v>
      </c>
      <c r="B34" s="6">
        <v>10.769825789999997</v>
      </c>
      <c r="C34" s="6">
        <v>10.753459999999999</v>
      </c>
      <c r="D34" s="10">
        <v>42230</v>
      </c>
      <c r="E34" s="6">
        <v>0</v>
      </c>
      <c r="F34" s="6">
        <v>0</v>
      </c>
      <c r="G34" s="6"/>
      <c r="H34" s="8" t="s">
        <v>42</v>
      </c>
      <c r="I34" s="11"/>
      <c r="J34" s="8"/>
      <c r="K34" s="3"/>
    </row>
    <row r="35" spans="1:11" ht="17.100000000000001" customHeight="1" x14ac:dyDescent="0.3">
      <c r="A35" s="13" t="s">
        <v>38</v>
      </c>
      <c r="B35" s="6">
        <f>B34+B33+B32+B31+B30+B29+B28+B27+B26+B25+B24+B23+B22+B21+B20+B19+B18+B17+B16+B15+B14+B13+B12+B11+B10+B9+B8+B7+B6+B5+B4</f>
        <v>341.74450323999997</v>
      </c>
      <c r="C35" s="6">
        <f>C34+C33+C32+C31+C30+C29+C28+C27+C26+C25+C24+C23+C22+C21+C20+C19+C18+C17+C16+C15+C14+C13+C12+C11+C10+C9+C8+C7+C6+C5+C4</f>
        <v>225.44165799999999</v>
      </c>
      <c r="D35" s="6"/>
      <c r="E35" s="6">
        <f>E34+E33+E32+E31+E30+E29+E28+E27+E26+E25+E24+E23+E22+E21+E20+E19+E18+E17+E16+E15+E14+E13+E12+E11+E10+E9+E8+E7+E6+E5+E4</f>
        <v>60.014030000000005</v>
      </c>
      <c r="F35" s="6">
        <f>F34+F33+F32+F31+F30+F29+F28+F27+F26+F25+F24+F23+F22+F21+F20+F19+F18+F17+F16+F15+F14+F13+F12+F11+F10+F9+F8+F7+F6+F5+F4</f>
        <v>48.490480999999996</v>
      </c>
      <c r="G35" s="6"/>
      <c r="H35" s="12"/>
      <c r="I35" s="11"/>
      <c r="J35" s="12"/>
      <c r="K35" s="3"/>
    </row>
    <row r="37" spans="1:11" x14ac:dyDescent="0.25">
      <c r="F37" s="16"/>
    </row>
  </sheetData>
  <mergeCells count="7">
    <mergeCell ref="A1:J1"/>
    <mergeCell ref="B2:D2"/>
    <mergeCell ref="E2:G2"/>
    <mergeCell ref="A2:A3"/>
    <mergeCell ref="H2:H3"/>
    <mergeCell ref="I2:I3"/>
    <mergeCell ref="J2:J3"/>
  </mergeCells>
  <pageMargins left="0.70866141732283472" right="0.70866141732283472" top="0.74803149606299213" bottom="0.74803149606299213" header="0.31496062992125984" footer="0.31496062992125984"/>
  <pageSetup paperSize="256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2015-07-14T08:35:23Z</dcterms:modified>
</cp:coreProperties>
</file>