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19440" windowHeight="12405"/>
  </bookViews>
  <sheets>
    <sheet name="СВОД в тыс." sheetId="6" r:id="rId1"/>
  </sheets>
  <calcPr calcId="145621"/>
</workbook>
</file>

<file path=xl/calcChain.xml><?xml version="1.0" encoding="utf-8"?>
<calcChain xmlns="http://schemas.openxmlformats.org/spreadsheetml/2006/main">
  <c r="AH22" i="6" l="1"/>
  <c r="AH16" i="6"/>
  <c r="AH18" i="6"/>
  <c r="AG22" i="6"/>
  <c r="AJ12" i="6"/>
  <c r="AJ13" i="6"/>
  <c r="AJ14" i="6"/>
  <c r="AJ15" i="6"/>
  <c r="AJ10" i="6"/>
  <c r="AI12" i="6"/>
  <c r="AI13" i="6"/>
  <c r="AI14" i="6"/>
  <c r="AI15" i="6"/>
  <c r="AI10" i="6"/>
  <c r="AI9" i="6"/>
  <c r="AH12" i="6"/>
  <c r="AH13" i="6"/>
  <c r="AH14" i="6"/>
  <c r="AH15" i="6"/>
  <c r="AH10" i="6"/>
  <c r="AG12" i="6"/>
  <c r="AG13" i="6"/>
  <c r="AG14" i="6"/>
  <c r="AG15" i="6"/>
  <c r="AG10" i="6"/>
  <c r="AH9" i="6"/>
  <c r="AG9" i="6"/>
  <c r="AE10" i="6"/>
  <c r="AE23" i="6" s="1"/>
  <c r="AE12" i="6"/>
  <c r="AE13" i="6"/>
  <c r="AE14" i="6"/>
  <c r="AE15" i="6"/>
  <c r="AE16" i="6"/>
  <c r="AE18" i="6"/>
  <c r="AE19" i="6"/>
  <c r="AE20" i="6"/>
  <c r="AE21" i="6"/>
  <c r="AE22" i="6"/>
  <c r="AE9" i="6"/>
  <c r="AC10" i="6"/>
  <c r="AC23" i="6" s="1"/>
  <c r="AC11" i="6"/>
  <c r="AC12" i="6"/>
  <c r="AC13" i="6"/>
  <c r="AC14" i="6"/>
  <c r="AC15" i="6"/>
  <c r="AC16" i="6"/>
  <c r="AC17" i="6"/>
  <c r="AE17" i="6" s="1"/>
  <c r="AC18" i="6"/>
  <c r="AC19" i="6"/>
  <c r="AC20" i="6"/>
  <c r="AC21" i="6"/>
  <c r="AC22" i="6"/>
  <c r="AC9" i="6"/>
  <c r="AA10" i="6"/>
  <c r="AA11" i="6"/>
  <c r="AA12" i="6"/>
  <c r="AA13" i="6"/>
  <c r="AA14" i="6"/>
  <c r="AA15" i="6"/>
  <c r="AA16" i="6"/>
  <c r="AA17" i="6"/>
  <c r="AA18" i="6"/>
  <c r="AA19" i="6"/>
  <c r="AA20" i="6"/>
  <c r="AA21" i="6"/>
  <c r="AA22" i="6"/>
  <c r="AA9" i="6"/>
  <c r="Z23" i="6"/>
  <c r="Y23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9" i="6"/>
  <c r="W23" i="6"/>
  <c r="V23" i="6"/>
  <c r="V10" i="6"/>
  <c r="V11" i="6"/>
  <c r="V12" i="6"/>
  <c r="V13" i="6"/>
  <c r="V14" i="6"/>
  <c r="V15" i="6"/>
  <c r="V16" i="6"/>
  <c r="V17" i="6"/>
  <c r="V18" i="6"/>
  <c r="V19" i="6"/>
  <c r="V20" i="6"/>
  <c r="V21" i="6"/>
  <c r="V22" i="6"/>
  <c r="V9" i="6"/>
  <c r="AE11" i="6" l="1"/>
  <c r="AA23" i="6"/>
</calcChain>
</file>

<file path=xl/sharedStrings.xml><?xml version="1.0" encoding="utf-8"?>
<sst xmlns="http://schemas.openxmlformats.org/spreadsheetml/2006/main" count="81" uniqueCount="55">
  <si>
    <t>Всего</t>
  </si>
  <si>
    <t>Наименование учреждений</t>
  </si>
  <si>
    <t xml:space="preserve">Количество </t>
  </si>
  <si>
    <t>классов</t>
  </si>
  <si>
    <t>на 01.11.2014</t>
  </si>
  <si>
    <t>Штатная численность</t>
  </si>
  <si>
    <t>АУП</t>
  </si>
  <si>
    <t>ПП</t>
  </si>
  <si>
    <t>УВП</t>
  </si>
  <si>
    <t>Среднесписочная численность</t>
  </si>
  <si>
    <t>с. Барановское</t>
  </si>
  <si>
    <t>№ п.п.</t>
  </si>
  <si>
    <t>1.</t>
  </si>
  <si>
    <t>Средняя зарплата</t>
  </si>
  <si>
    <t>декрет</t>
  </si>
  <si>
    <t>штатн.</t>
  </si>
  <si>
    <t>нештатн.</t>
  </si>
  <si>
    <t>2.</t>
  </si>
  <si>
    <t>Пограничный МР</t>
  </si>
  <si>
    <t>3.</t>
  </si>
  <si>
    <t>Сергеевское СП</t>
  </si>
  <si>
    <t>4.</t>
  </si>
  <si>
    <t>Пограничное ГП</t>
  </si>
  <si>
    <t>МКОУ "Пограничная открытая (сменная)  общеобразовательная школа Пограничного МР"</t>
  </si>
  <si>
    <t>МКОУ "Жариковская средняя общеобразовательная школа Пограничного МР"</t>
  </si>
  <si>
    <t>МКОУ "Бараново-Оренбургская средняя общеобразовательная школа МР"</t>
  </si>
  <si>
    <t>ПП:Воспит, муз.раб</t>
  </si>
  <si>
    <t>Итого:</t>
  </si>
  <si>
    <t>на 01.09.2013</t>
  </si>
  <si>
    <t>группы</t>
  </si>
  <si>
    <t>5.</t>
  </si>
  <si>
    <t>% от общего ФОТ</t>
  </si>
  <si>
    <t>МКОУ "Жариковская СОШ" с.Барабаш-Левада</t>
  </si>
  <si>
    <t>МКОУ "Жариковская СОШ" с.Жариково</t>
  </si>
  <si>
    <t>МКОУ "Жариковская СОШ" с.Нестеровка</t>
  </si>
  <si>
    <t>МКОУ "Жариковская СОШ" с.Богуславское</t>
  </si>
  <si>
    <t>2.1.</t>
  </si>
  <si>
    <t>2.2.</t>
  </si>
  <si>
    <t>2.3.</t>
  </si>
  <si>
    <t>2.4.</t>
  </si>
  <si>
    <t>4.1.</t>
  </si>
  <si>
    <t>4.2.</t>
  </si>
  <si>
    <t>4.3.</t>
  </si>
  <si>
    <t>МБОУ "Пограничная СОШ № 1 "</t>
  </si>
  <si>
    <t>МБОУ "Пограничная СОШ № 1 " отделение 1</t>
  </si>
  <si>
    <t>МБОУ "Пограничная СОШ № 1 " отделение 2</t>
  </si>
  <si>
    <t>уч-ся</t>
  </si>
  <si>
    <t>МБОУ "Сергеевская средняя общеобразовательная школа Пограничного МР"*</t>
  </si>
  <si>
    <t>МБОУ "Пограничная средняя общеобразовательная школа № 1 Пограничного МР"*</t>
  </si>
  <si>
    <t>Примечание:</t>
  </si>
  <si>
    <t>*Средняя заработная плата педагогических работников общеобразовательных учреждений Пограничного муниципального района составляет (в расчет приняты учреждения, где персонал разграничен по категориям): учителей – 32,1 тыс. рублей, воспитателей – 24,9 тыс. рублей, по данным статистики уровень заработной платы по Пограничному району: учителей – 32,4 тыс. рублей, воспитателей 26,8 тыс. рублей.</t>
  </si>
  <si>
    <t>воспи-танники</t>
  </si>
  <si>
    <t>Начислено на 01.11.2014</t>
  </si>
  <si>
    <r>
      <t xml:space="preserve">Анализ исполнения расходов субвенций на обеспечение государственных гарантий на получение общедоступного и бесплатного дошкольного, начального общего, основного общего, среднего общего, дополнительного образования детей в </t>
    </r>
    <r>
      <rPr>
        <b/>
        <sz val="14"/>
        <color theme="1"/>
        <rFont val="Times New Roman"/>
        <family val="1"/>
        <charset val="204"/>
      </rPr>
      <t xml:space="preserve">муниципальных общеобразовательных учреждениях Пограничного муниципального района </t>
    </r>
    <r>
      <rPr>
        <sz val="14"/>
        <color theme="1"/>
        <rFont val="Times New Roman"/>
        <family val="1"/>
        <charset val="204"/>
      </rPr>
      <t>с января по октябрь 2014 года</t>
    </r>
  </si>
  <si>
    <t>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</si>
</sst>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164" fontId="2" fillId="0" borderId="3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1" fillId="0" borderId="3" xfId="0" applyFont="1" applyBorder="1"/>
    <xf numFmtId="0" fontId="3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right" vertical="top"/>
    </xf>
    <xf numFmtId="164" fontId="3" fillId="0" borderId="3" xfId="0" applyNumberFormat="1" applyFont="1" applyBorder="1" applyAlignment="1">
      <alignment horizontal="right" vertical="top"/>
    </xf>
    <xf numFmtId="0" fontId="2" fillId="0" borderId="2" xfId="0" applyFont="1" applyFill="1" applyBorder="1" applyAlignment="1">
      <alignment vertical="center" wrapText="1"/>
    </xf>
    <xf numFmtId="164" fontId="4" fillId="0" borderId="3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/>
    <xf numFmtId="164" fontId="4" fillId="0" borderId="3" xfId="0" applyNumberFormat="1" applyFont="1" applyBorder="1"/>
    <xf numFmtId="164" fontId="4" fillId="2" borderId="3" xfId="0" applyNumberFormat="1" applyFont="1" applyFill="1" applyBorder="1"/>
    <xf numFmtId="0" fontId="3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right" vertical="top"/>
    </xf>
    <xf numFmtId="164" fontId="4" fillId="2" borderId="3" xfId="0" applyNumberFormat="1" applyFont="1" applyFill="1" applyBorder="1" applyAlignment="1">
      <alignment horizontal="right" vertical="top"/>
    </xf>
    <xf numFmtId="0" fontId="5" fillId="0" borderId="3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164" fontId="6" fillId="0" borderId="3" xfId="0" applyNumberFormat="1" applyFont="1" applyBorder="1" applyAlignment="1">
      <alignment horizontal="right" vertical="top"/>
    </xf>
    <xf numFmtId="2" fontId="5" fillId="2" borderId="3" xfId="0" applyNumberFormat="1" applyFont="1" applyFill="1" applyBorder="1" applyAlignment="1">
      <alignment horizontal="right" vertical="top"/>
    </xf>
    <xf numFmtId="164" fontId="5" fillId="0" borderId="3" xfId="0" applyNumberFormat="1" applyFont="1" applyBorder="1" applyAlignment="1">
      <alignment horizontal="right" vertical="top"/>
    </xf>
    <xf numFmtId="164" fontId="5" fillId="2" borderId="3" xfId="0" applyNumberFormat="1" applyFont="1" applyFill="1" applyBorder="1" applyAlignment="1">
      <alignment horizontal="right" vertical="top"/>
    </xf>
    <xf numFmtId="2" fontId="5" fillId="0" borderId="3" xfId="0" applyNumberFormat="1" applyFont="1" applyBorder="1" applyAlignment="1">
      <alignment horizontal="right" vertical="top"/>
    </xf>
    <xf numFmtId="0" fontId="8" fillId="0" borderId="0" xfId="0" applyFont="1"/>
    <xf numFmtId="0" fontId="8" fillId="0" borderId="3" xfId="0" applyFont="1" applyBorder="1"/>
    <xf numFmtId="164" fontId="8" fillId="0" borderId="3" xfId="0" applyNumberFormat="1" applyFont="1" applyBorder="1" applyAlignment="1">
      <alignment horizontal="right" vertical="top"/>
    </xf>
    <xf numFmtId="2" fontId="8" fillId="0" borderId="0" xfId="0" applyNumberFormat="1" applyFont="1"/>
    <xf numFmtId="164" fontId="8" fillId="0" borderId="0" xfId="0" applyNumberFormat="1" applyFont="1"/>
    <xf numFmtId="0" fontId="9" fillId="0" borderId="0" xfId="0" applyFont="1"/>
    <xf numFmtId="1" fontId="8" fillId="0" borderId="0" xfId="0" applyNumberFormat="1" applyFont="1"/>
    <xf numFmtId="0" fontId="10" fillId="0" borderId="0" xfId="0" applyFont="1"/>
    <xf numFmtId="0" fontId="11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5" fillId="0" borderId="3" xfId="0" applyFont="1" applyBorder="1"/>
    <xf numFmtId="0" fontId="2" fillId="0" borderId="3" xfId="0" applyFont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/>
    <xf numFmtId="0" fontId="0" fillId="0" borderId="0" xfId="0" applyAlignment="1"/>
    <xf numFmtId="0" fontId="8" fillId="0" borderId="8" xfId="0" applyFont="1" applyBorder="1" applyAlignment="1"/>
    <xf numFmtId="0" fontId="0" fillId="0" borderId="8" xfId="0" applyBorder="1" applyAlignment="1"/>
    <xf numFmtId="0" fontId="13" fillId="0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AK35"/>
  <sheetViews>
    <sheetView tabSelected="1" topLeftCell="L1" zoomScale="84" zoomScaleNormal="84" workbookViewId="0">
      <selection activeCell="T22" sqref="T22"/>
    </sheetView>
  </sheetViews>
  <sheetFormatPr defaultRowHeight="15.75" x14ac:dyDescent="0.25"/>
  <cols>
    <col min="1" max="1" width="4.140625" style="27" customWidth="1"/>
    <col min="2" max="2" width="27" style="27" customWidth="1"/>
    <col min="3" max="3" width="7.85546875" style="27" customWidth="1"/>
    <col min="4" max="4" width="9.42578125" style="27" customWidth="1"/>
    <col min="5" max="5" width="7.85546875" style="27" customWidth="1"/>
    <col min="6" max="6" width="9" style="27" customWidth="1"/>
    <col min="7" max="9" width="8.42578125" style="27" customWidth="1"/>
    <col min="10" max="10" width="9.42578125" style="27" customWidth="1"/>
    <col min="11" max="11" width="7" style="27" customWidth="1"/>
    <col min="12" max="12" width="7.7109375" style="27" customWidth="1"/>
    <col min="13" max="15" width="8.42578125" style="27" customWidth="1"/>
    <col min="16" max="16" width="6.7109375" style="27" customWidth="1"/>
    <col min="17" max="18" width="9.140625" style="27"/>
    <col min="19" max="19" width="8.140625" style="27" customWidth="1"/>
    <col min="20" max="20" width="9.140625" style="27"/>
    <col min="21" max="21" width="7.140625" style="27" customWidth="1"/>
    <col min="22" max="22" width="10.7109375" style="27" customWidth="1"/>
    <col min="23" max="23" width="11" style="27" hidden="1" customWidth="1"/>
    <col min="24" max="24" width="9.28515625" style="27" customWidth="1"/>
    <col min="25" max="25" width="10.28515625" style="27" customWidth="1"/>
    <col min="26" max="26" width="11.7109375" style="27" hidden="1" customWidth="1"/>
    <col min="27" max="27" width="11.7109375" style="27" customWidth="1"/>
    <col min="28" max="28" width="10.7109375" style="27" hidden="1" customWidth="1"/>
    <col min="29" max="29" width="10.42578125" style="27" customWidth="1"/>
    <col min="30" max="30" width="11" style="27" hidden="1" customWidth="1"/>
    <col min="31" max="31" width="10.28515625" style="27" customWidth="1"/>
    <col min="32" max="32" width="12.140625" style="27" hidden="1" customWidth="1"/>
    <col min="33" max="33" width="10" style="27" customWidth="1"/>
    <col min="34" max="34" width="9.5703125" style="27" customWidth="1"/>
    <col min="35" max="35" width="10" style="27" customWidth="1"/>
    <col min="36" max="36" width="11.28515625" style="27" customWidth="1"/>
    <col min="37" max="37" width="11.28515625" style="27" hidden="1" customWidth="1"/>
    <col min="38" max="271" width="9.140625" style="27"/>
    <col min="272" max="272" width="39.85546875" style="27" customWidth="1"/>
    <col min="273" max="273" width="9.140625" style="27"/>
    <col min="274" max="274" width="20.140625" style="27" customWidth="1"/>
    <col min="275" max="275" width="19.85546875" style="27" customWidth="1"/>
    <col min="276" max="276" width="15.28515625" style="27" customWidth="1"/>
    <col min="277" max="527" width="9.140625" style="27"/>
    <col min="528" max="528" width="39.85546875" style="27" customWidth="1"/>
    <col min="529" max="529" width="9.140625" style="27"/>
    <col min="530" max="530" width="20.140625" style="27" customWidth="1"/>
    <col min="531" max="531" width="19.85546875" style="27" customWidth="1"/>
    <col min="532" max="532" width="15.28515625" style="27" customWidth="1"/>
    <col min="533" max="783" width="9.140625" style="27"/>
    <col min="784" max="784" width="39.85546875" style="27" customWidth="1"/>
    <col min="785" max="785" width="9.140625" style="27"/>
    <col min="786" max="786" width="20.140625" style="27" customWidth="1"/>
    <col min="787" max="787" width="19.85546875" style="27" customWidth="1"/>
    <col min="788" max="788" width="15.28515625" style="27" customWidth="1"/>
    <col min="789" max="1039" width="9.140625" style="27"/>
    <col min="1040" max="1040" width="39.85546875" style="27" customWidth="1"/>
    <col min="1041" max="1041" width="9.140625" style="27"/>
    <col min="1042" max="1042" width="20.140625" style="27" customWidth="1"/>
    <col min="1043" max="1043" width="19.85546875" style="27" customWidth="1"/>
    <col min="1044" max="1044" width="15.28515625" style="27" customWidth="1"/>
    <col min="1045" max="1295" width="9.140625" style="27"/>
    <col min="1296" max="1296" width="39.85546875" style="27" customWidth="1"/>
    <col min="1297" max="1297" width="9.140625" style="27"/>
    <col min="1298" max="1298" width="20.140625" style="27" customWidth="1"/>
    <col min="1299" max="1299" width="19.85546875" style="27" customWidth="1"/>
    <col min="1300" max="1300" width="15.28515625" style="27" customWidth="1"/>
    <col min="1301" max="1551" width="9.140625" style="27"/>
    <col min="1552" max="1552" width="39.85546875" style="27" customWidth="1"/>
    <col min="1553" max="1553" width="9.140625" style="27"/>
    <col min="1554" max="1554" width="20.140625" style="27" customWidth="1"/>
    <col min="1555" max="1555" width="19.85546875" style="27" customWidth="1"/>
    <col min="1556" max="1556" width="15.28515625" style="27" customWidth="1"/>
    <col min="1557" max="1807" width="9.140625" style="27"/>
    <col min="1808" max="1808" width="39.85546875" style="27" customWidth="1"/>
    <col min="1809" max="1809" width="9.140625" style="27"/>
    <col min="1810" max="1810" width="20.140625" style="27" customWidth="1"/>
    <col min="1811" max="1811" width="19.85546875" style="27" customWidth="1"/>
    <col min="1812" max="1812" width="15.28515625" style="27" customWidth="1"/>
    <col min="1813" max="2063" width="9.140625" style="27"/>
    <col min="2064" max="2064" width="39.85546875" style="27" customWidth="1"/>
    <col min="2065" max="2065" width="9.140625" style="27"/>
    <col min="2066" max="2066" width="20.140625" style="27" customWidth="1"/>
    <col min="2067" max="2067" width="19.85546875" style="27" customWidth="1"/>
    <col min="2068" max="2068" width="15.28515625" style="27" customWidth="1"/>
    <col min="2069" max="2319" width="9.140625" style="27"/>
    <col min="2320" max="2320" width="39.85546875" style="27" customWidth="1"/>
    <col min="2321" max="2321" width="9.140625" style="27"/>
    <col min="2322" max="2322" width="20.140625" style="27" customWidth="1"/>
    <col min="2323" max="2323" width="19.85546875" style="27" customWidth="1"/>
    <col min="2324" max="2324" width="15.28515625" style="27" customWidth="1"/>
    <col min="2325" max="2575" width="9.140625" style="27"/>
    <col min="2576" max="2576" width="39.85546875" style="27" customWidth="1"/>
    <col min="2577" max="2577" width="9.140625" style="27"/>
    <col min="2578" max="2578" width="20.140625" style="27" customWidth="1"/>
    <col min="2579" max="2579" width="19.85546875" style="27" customWidth="1"/>
    <col min="2580" max="2580" width="15.28515625" style="27" customWidth="1"/>
    <col min="2581" max="2831" width="9.140625" style="27"/>
    <col min="2832" max="2832" width="39.85546875" style="27" customWidth="1"/>
    <col min="2833" max="2833" width="9.140625" style="27"/>
    <col min="2834" max="2834" width="20.140625" style="27" customWidth="1"/>
    <col min="2835" max="2835" width="19.85546875" style="27" customWidth="1"/>
    <col min="2836" max="2836" width="15.28515625" style="27" customWidth="1"/>
    <col min="2837" max="3087" width="9.140625" style="27"/>
    <col min="3088" max="3088" width="39.85546875" style="27" customWidth="1"/>
    <col min="3089" max="3089" width="9.140625" style="27"/>
    <col min="3090" max="3090" width="20.140625" style="27" customWidth="1"/>
    <col min="3091" max="3091" width="19.85546875" style="27" customWidth="1"/>
    <col min="3092" max="3092" width="15.28515625" style="27" customWidth="1"/>
    <col min="3093" max="3343" width="9.140625" style="27"/>
    <col min="3344" max="3344" width="39.85546875" style="27" customWidth="1"/>
    <col min="3345" max="3345" width="9.140625" style="27"/>
    <col min="3346" max="3346" width="20.140625" style="27" customWidth="1"/>
    <col min="3347" max="3347" width="19.85546875" style="27" customWidth="1"/>
    <col min="3348" max="3348" width="15.28515625" style="27" customWidth="1"/>
    <col min="3349" max="3599" width="9.140625" style="27"/>
    <col min="3600" max="3600" width="39.85546875" style="27" customWidth="1"/>
    <col min="3601" max="3601" width="9.140625" style="27"/>
    <col min="3602" max="3602" width="20.140625" style="27" customWidth="1"/>
    <col min="3603" max="3603" width="19.85546875" style="27" customWidth="1"/>
    <col min="3604" max="3604" width="15.28515625" style="27" customWidth="1"/>
    <col min="3605" max="3855" width="9.140625" style="27"/>
    <col min="3856" max="3856" width="39.85546875" style="27" customWidth="1"/>
    <col min="3857" max="3857" width="9.140625" style="27"/>
    <col min="3858" max="3858" width="20.140625" style="27" customWidth="1"/>
    <col min="3859" max="3859" width="19.85546875" style="27" customWidth="1"/>
    <col min="3860" max="3860" width="15.28515625" style="27" customWidth="1"/>
    <col min="3861" max="4111" width="9.140625" style="27"/>
    <col min="4112" max="4112" width="39.85546875" style="27" customWidth="1"/>
    <col min="4113" max="4113" width="9.140625" style="27"/>
    <col min="4114" max="4114" width="20.140625" style="27" customWidth="1"/>
    <col min="4115" max="4115" width="19.85546875" style="27" customWidth="1"/>
    <col min="4116" max="4116" width="15.28515625" style="27" customWidth="1"/>
    <col min="4117" max="4367" width="9.140625" style="27"/>
    <col min="4368" max="4368" width="39.85546875" style="27" customWidth="1"/>
    <col min="4369" max="4369" width="9.140625" style="27"/>
    <col min="4370" max="4370" width="20.140625" style="27" customWidth="1"/>
    <col min="4371" max="4371" width="19.85546875" style="27" customWidth="1"/>
    <col min="4372" max="4372" width="15.28515625" style="27" customWidth="1"/>
    <col min="4373" max="4623" width="9.140625" style="27"/>
    <col min="4624" max="4624" width="39.85546875" style="27" customWidth="1"/>
    <col min="4625" max="4625" width="9.140625" style="27"/>
    <col min="4626" max="4626" width="20.140625" style="27" customWidth="1"/>
    <col min="4627" max="4627" width="19.85546875" style="27" customWidth="1"/>
    <col min="4628" max="4628" width="15.28515625" style="27" customWidth="1"/>
    <col min="4629" max="4879" width="9.140625" style="27"/>
    <col min="4880" max="4880" width="39.85546875" style="27" customWidth="1"/>
    <col min="4881" max="4881" width="9.140625" style="27"/>
    <col min="4882" max="4882" width="20.140625" style="27" customWidth="1"/>
    <col min="4883" max="4883" width="19.85546875" style="27" customWidth="1"/>
    <col min="4884" max="4884" width="15.28515625" style="27" customWidth="1"/>
    <col min="4885" max="5135" width="9.140625" style="27"/>
    <col min="5136" max="5136" width="39.85546875" style="27" customWidth="1"/>
    <col min="5137" max="5137" width="9.140625" style="27"/>
    <col min="5138" max="5138" width="20.140625" style="27" customWidth="1"/>
    <col min="5139" max="5139" width="19.85546875" style="27" customWidth="1"/>
    <col min="5140" max="5140" width="15.28515625" style="27" customWidth="1"/>
    <col min="5141" max="5391" width="9.140625" style="27"/>
    <col min="5392" max="5392" width="39.85546875" style="27" customWidth="1"/>
    <col min="5393" max="5393" width="9.140625" style="27"/>
    <col min="5394" max="5394" width="20.140625" style="27" customWidth="1"/>
    <col min="5395" max="5395" width="19.85546875" style="27" customWidth="1"/>
    <col min="5396" max="5396" width="15.28515625" style="27" customWidth="1"/>
    <col min="5397" max="5647" width="9.140625" style="27"/>
    <col min="5648" max="5648" width="39.85546875" style="27" customWidth="1"/>
    <col min="5649" max="5649" width="9.140625" style="27"/>
    <col min="5650" max="5650" width="20.140625" style="27" customWidth="1"/>
    <col min="5651" max="5651" width="19.85546875" style="27" customWidth="1"/>
    <col min="5652" max="5652" width="15.28515625" style="27" customWidth="1"/>
    <col min="5653" max="5903" width="9.140625" style="27"/>
    <col min="5904" max="5904" width="39.85546875" style="27" customWidth="1"/>
    <col min="5905" max="5905" width="9.140625" style="27"/>
    <col min="5906" max="5906" width="20.140625" style="27" customWidth="1"/>
    <col min="5907" max="5907" width="19.85546875" style="27" customWidth="1"/>
    <col min="5908" max="5908" width="15.28515625" style="27" customWidth="1"/>
    <col min="5909" max="6159" width="9.140625" style="27"/>
    <col min="6160" max="6160" width="39.85546875" style="27" customWidth="1"/>
    <col min="6161" max="6161" width="9.140625" style="27"/>
    <col min="6162" max="6162" width="20.140625" style="27" customWidth="1"/>
    <col min="6163" max="6163" width="19.85546875" style="27" customWidth="1"/>
    <col min="6164" max="6164" width="15.28515625" style="27" customWidth="1"/>
    <col min="6165" max="6415" width="9.140625" style="27"/>
    <col min="6416" max="6416" width="39.85546875" style="27" customWidth="1"/>
    <col min="6417" max="6417" width="9.140625" style="27"/>
    <col min="6418" max="6418" width="20.140625" style="27" customWidth="1"/>
    <col min="6419" max="6419" width="19.85546875" style="27" customWidth="1"/>
    <col min="6420" max="6420" width="15.28515625" style="27" customWidth="1"/>
    <col min="6421" max="6671" width="9.140625" style="27"/>
    <col min="6672" max="6672" width="39.85546875" style="27" customWidth="1"/>
    <col min="6673" max="6673" width="9.140625" style="27"/>
    <col min="6674" max="6674" width="20.140625" style="27" customWidth="1"/>
    <col min="6675" max="6675" width="19.85546875" style="27" customWidth="1"/>
    <col min="6676" max="6676" width="15.28515625" style="27" customWidth="1"/>
    <col min="6677" max="6927" width="9.140625" style="27"/>
    <col min="6928" max="6928" width="39.85546875" style="27" customWidth="1"/>
    <col min="6929" max="6929" width="9.140625" style="27"/>
    <col min="6930" max="6930" width="20.140625" style="27" customWidth="1"/>
    <col min="6931" max="6931" width="19.85546875" style="27" customWidth="1"/>
    <col min="6932" max="6932" width="15.28515625" style="27" customWidth="1"/>
    <col min="6933" max="7183" width="9.140625" style="27"/>
    <col min="7184" max="7184" width="39.85546875" style="27" customWidth="1"/>
    <col min="7185" max="7185" width="9.140625" style="27"/>
    <col min="7186" max="7186" width="20.140625" style="27" customWidth="1"/>
    <col min="7187" max="7187" width="19.85546875" style="27" customWidth="1"/>
    <col min="7188" max="7188" width="15.28515625" style="27" customWidth="1"/>
    <col min="7189" max="7439" width="9.140625" style="27"/>
    <col min="7440" max="7440" width="39.85546875" style="27" customWidth="1"/>
    <col min="7441" max="7441" width="9.140625" style="27"/>
    <col min="7442" max="7442" width="20.140625" style="27" customWidth="1"/>
    <col min="7443" max="7443" width="19.85546875" style="27" customWidth="1"/>
    <col min="7444" max="7444" width="15.28515625" style="27" customWidth="1"/>
    <col min="7445" max="7695" width="9.140625" style="27"/>
    <col min="7696" max="7696" width="39.85546875" style="27" customWidth="1"/>
    <col min="7697" max="7697" width="9.140625" style="27"/>
    <col min="7698" max="7698" width="20.140625" style="27" customWidth="1"/>
    <col min="7699" max="7699" width="19.85546875" style="27" customWidth="1"/>
    <col min="7700" max="7700" width="15.28515625" style="27" customWidth="1"/>
    <col min="7701" max="7951" width="9.140625" style="27"/>
    <col min="7952" max="7952" width="39.85546875" style="27" customWidth="1"/>
    <col min="7953" max="7953" width="9.140625" style="27"/>
    <col min="7954" max="7954" width="20.140625" style="27" customWidth="1"/>
    <col min="7955" max="7955" width="19.85546875" style="27" customWidth="1"/>
    <col min="7956" max="7956" width="15.28515625" style="27" customWidth="1"/>
    <col min="7957" max="8207" width="9.140625" style="27"/>
    <col min="8208" max="8208" width="39.85546875" style="27" customWidth="1"/>
    <col min="8209" max="8209" width="9.140625" style="27"/>
    <col min="8210" max="8210" width="20.140625" style="27" customWidth="1"/>
    <col min="8211" max="8211" width="19.85546875" style="27" customWidth="1"/>
    <col min="8212" max="8212" width="15.28515625" style="27" customWidth="1"/>
    <col min="8213" max="8463" width="9.140625" style="27"/>
    <col min="8464" max="8464" width="39.85546875" style="27" customWidth="1"/>
    <col min="8465" max="8465" width="9.140625" style="27"/>
    <col min="8466" max="8466" width="20.140625" style="27" customWidth="1"/>
    <col min="8467" max="8467" width="19.85546875" style="27" customWidth="1"/>
    <col min="8468" max="8468" width="15.28515625" style="27" customWidth="1"/>
    <col min="8469" max="8719" width="9.140625" style="27"/>
    <col min="8720" max="8720" width="39.85546875" style="27" customWidth="1"/>
    <col min="8721" max="8721" width="9.140625" style="27"/>
    <col min="8722" max="8722" width="20.140625" style="27" customWidth="1"/>
    <col min="8723" max="8723" width="19.85546875" style="27" customWidth="1"/>
    <col min="8724" max="8724" width="15.28515625" style="27" customWidth="1"/>
    <col min="8725" max="8975" width="9.140625" style="27"/>
    <col min="8976" max="8976" width="39.85546875" style="27" customWidth="1"/>
    <col min="8977" max="8977" width="9.140625" style="27"/>
    <col min="8978" max="8978" width="20.140625" style="27" customWidth="1"/>
    <col min="8979" max="8979" width="19.85546875" style="27" customWidth="1"/>
    <col min="8980" max="8980" width="15.28515625" style="27" customWidth="1"/>
    <col min="8981" max="9231" width="9.140625" style="27"/>
    <col min="9232" max="9232" width="39.85546875" style="27" customWidth="1"/>
    <col min="9233" max="9233" width="9.140625" style="27"/>
    <col min="9234" max="9234" width="20.140625" style="27" customWidth="1"/>
    <col min="9235" max="9235" width="19.85546875" style="27" customWidth="1"/>
    <col min="9236" max="9236" width="15.28515625" style="27" customWidth="1"/>
    <col min="9237" max="9487" width="9.140625" style="27"/>
    <col min="9488" max="9488" width="39.85546875" style="27" customWidth="1"/>
    <col min="9489" max="9489" width="9.140625" style="27"/>
    <col min="9490" max="9490" width="20.140625" style="27" customWidth="1"/>
    <col min="9491" max="9491" width="19.85546875" style="27" customWidth="1"/>
    <col min="9492" max="9492" width="15.28515625" style="27" customWidth="1"/>
    <col min="9493" max="9743" width="9.140625" style="27"/>
    <col min="9744" max="9744" width="39.85546875" style="27" customWidth="1"/>
    <col min="9745" max="9745" width="9.140625" style="27"/>
    <col min="9746" max="9746" width="20.140625" style="27" customWidth="1"/>
    <col min="9747" max="9747" width="19.85546875" style="27" customWidth="1"/>
    <col min="9748" max="9748" width="15.28515625" style="27" customWidth="1"/>
    <col min="9749" max="9999" width="9.140625" style="27"/>
    <col min="10000" max="10000" width="39.85546875" style="27" customWidth="1"/>
    <col min="10001" max="10001" width="9.140625" style="27"/>
    <col min="10002" max="10002" width="20.140625" style="27" customWidth="1"/>
    <col min="10003" max="10003" width="19.85546875" style="27" customWidth="1"/>
    <col min="10004" max="10004" width="15.28515625" style="27" customWidth="1"/>
    <col min="10005" max="10255" width="9.140625" style="27"/>
    <col min="10256" max="10256" width="39.85546875" style="27" customWidth="1"/>
    <col min="10257" max="10257" width="9.140625" style="27"/>
    <col min="10258" max="10258" width="20.140625" style="27" customWidth="1"/>
    <col min="10259" max="10259" width="19.85546875" style="27" customWidth="1"/>
    <col min="10260" max="10260" width="15.28515625" style="27" customWidth="1"/>
    <col min="10261" max="10511" width="9.140625" style="27"/>
    <col min="10512" max="10512" width="39.85546875" style="27" customWidth="1"/>
    <col min="10513" max="10513" width="9.140625" style="27"/>
    <col min="10514" max="10514" width="20.140625" style="27" customWidth="1"/>
    <col min="10515" max="10515" width="19.85546875" style="27" customWidth="1"/>
    <col min="10516" max="10516" width="15.28515625" style="27" customWidth="1"/>
    <col min="10517" max="10767" width="9.140625" style="27"/>
    <col min="10768" max="10768" width="39.85546875" style="27" customWidth="1"/>
    <col min="10769" max="10769" width="9.140625" style="27"/>
    <col min="10770" max="10770" width="20.140625" style="27" customWidth="1"/>
    <col min="10771" max="10771" width="19.85546875" style="27" customWidth="1"/>
    <col min="10772" max="10772" width="15.28515625" style="27" customWidth="1"/>
    <col min="10773" max="11023" width="9.140625" style="27"/>
    <col min="11024" max="11024" width="39.85546875" style="27" customWidth="1"/>
    <col min="11025" max="11025" width="9.140625" style="27"/>
    <col min="11026" max="11026" width="20.140625" style="27" customWidth="1"/>
    <col min="11027" max="11027" width="19.85546875" style="27" customWidth="1"/>
    <col min="11028" max="11028" width="15.28515625" style="27" customWidth="1"/>
    <col min="11029" max="11279" width="9.140625" style="27"/>
    <col min="11280" max="11280" width="39.85546875" style="27" customWidth="1"/>
    <col min="11281" max="11281" width="9.140625" style="27"/>
    <col min="11282" max="11282" width="20.140625" style="27" customWidth="1"/>
    <col min="11283" max="11283" width="19.85546875" style="27" customWidth="1"/>
    <col min="11284" max="11284" width="15.28515625" style="27" customWidth="1"/>
    <col min="11285" max="11535" width="9.140625" style="27"/>
    <col min="11536" max="11536" width="39.85546875" style="27" customWidth="1"/>
    <col min="11537" max="11537" width="9.140625" style="27"/>
    <col min="11538" max="11538" width="20.140625" style="27" customWidth="1"/>
    <col min="11539" max="11539" width="19.85546875" style="27" customWidth="1"/>
    <col min="11540" max="11540" width="15.28515625" style="27" customWidth="1"/>
    <col min="11541" max="11791" width="9.140625" style="27"/>
    <col min="11792" max="11792" width="39.85546875" style="27" customWidth="1"/>
    <col min="11793" max="11793" width="9.140625" style="27"/>
    <col min="11794" max="11794" width="20.140625" style="27" customWidth="1"/>
    <col min="11795" max="11795" width="19.85546875" style="27" customWidth="1"/>
    <col min="11796" max="11796" width="15.28515625" style="27" customWidth="1"/>
    <col min="11797" max="12047" width="9.140625" style="27"/>
    <col min="12048" max="12048" width="39.85546875" style="27" customWidth="1"/>
    <col min="12049" max="12049" width="9.140625" style="27"/>
    <col min="12050" max="12050" width="20.140625" style="27" customWidth="1"/>
    <col min="12051" max="12051" width="19.85546875" style="27" customWidth="1"/>
    <col min="12052" max="12052" width="15.28515625" style="27" customWidth="1"/>
    <col min="12053" max="12303" width="9.140625" style="27"/>
    <col min="12304" max="12304" width="39.85546875" style="27" customWidth="1"/>
    <col min="12305" max="12305" width="9.140625" style="27"/>
    <col min="12306" max="12306" width="20.140625" style="27" customWidth="1"/>
    <col min="12307" max="12307" width="19.85546875" style="27" customWidth="1"/>
    <col min="12308" max="12308" width="15.28515625" style="27" customWidth="1"/>
    <col min="12309" max="12559" width="9.140625" style="27"/>
    <col min="12560" max="12560" width="39.85546875" style="27" customWidth="1"/>
    <col min="12561" max="12561" width="9.140625" style="27"/>
    <col min="12562" max="12562" width="20.140625" style="27" customWidth="1"/>
    <col min="12563" max="12563" width="19.85546875" style="27" customWidth="1"/>
    <col min="12564" max="12564" width="15.28515625" style="27" customWidth="1"/>
    <col min="12565" max="12815" width="9.140625" style="27"/>
    <col min="12816" max="12816" width="39.85546875" style="27" customWidth="1"/>
    <col min="12817" max="12817" width="9.140625" style="27"/>
    <col min="12818" max="12818" width="20.140625" style="27" customWidth="1"/>
    <col min="12819" max="12819" width="19.85546875" style="27" customWidth="1"/>
    <col min="12820" max="12820" width="15.28515625" style="27" customWidth="1"/>
    <col min="12821" max="13071" width="9.140625" style="27"/>
    <col min="13072" max="13072" width="39.85546875" style="27" customWidth="1"/>
    <col min="13073" max="13073" width="9.140625" style="27"/>
    <col min="13074" max="13074" width="20.140625" style="27" customWidth="1"/>
    <col min="13075" max="13075" width="19.85546875" style="27" customWidth="1"/>
    <col min="13076" max="13076" width="15.28515625" style="27" customWidth="1"/>
    <col min="13077" max="13327" width="9.140625" style="27"/>
    <col min="13328" max="13328" width="39.85546875" style="27" customWidth="1"/>
    <col min="13329" max="13329" width="9.140625" style="27"/>
    <col min="13330" max="13330" width="20.140625" style="27" customWidth="1"/>
    <col min="13331" max="13331" width="19.85546875" style="27" customWidth="1"/>
    <col min="13332" max="13332" width="15.28515625" style="27" customWidth="1"/>
    <col min="13333" max="13583" width="9.140625" style="27"/>
    <col min="13584" max="13584" width="39.85546875" style="27" customWidth="1"/>
    <col min="13585" max="13585" width="9.140625" style="27"/>
    <col min="13586" max="13586" width="20.140625" style="27" customWidth="1"/>
    <col min="13587" max="13587" width="19.85546875" style="27" customWidth="1"/>
    <col min="13588" max="13588" width="15.28515625" style="27" customWidth="1"/>
    <col min="13589" max="13839" width="9.140625" style="27"/>
    <col min="13840" max="13840" width="39.85546875" style="27" customWidth="1"/>
    <col min="13841" max="13841" width="9.140625" style="27"/>
    <col min="13842" max="13842" width="20.140625" style="27" customWidth="1"/>
    <col min="13843" max="13843" width="19.85546875" style="27" customWidth="1"/>
    <col min="13844" max="13844" width="15.28515625" style="27" customWidth="1"/>
    <col min="13845" max="14095" width="9.140625" style="27"/>
    <col min="14096" max="14096" width="39.85546875" style="27" customWidth="1"/>
    <col min="14097" max="14097" width="9.140625" style="27"/>
    <col min="14098" max="14098" width="20.140625" style="27" customWidth="1"/>
    <col min="14099" max="14099" width="19.85546875" style="27" customWidth="1"/>
    <col min="14100" max="14100" width="15.28515625" style="27" customWidth="1"/>
    <col min="14101" max="14351" width="9.140625" style="27"/>
    <col min="14352" max="14352" width="39.85546875" style="27" customWidth="1"/>
    <col min="14353" max="14353" width="9.140625" style="27"/>
    <col min="14354" max="14354" width="20.140625" style="27" customWidth="1"/>
    <col min="14355" max="14355" width="19.85546875" style="27" customWidth="1"/>
    <col min="14356" max="14356" width="15.28515625" style="27" customWidth="1"/>
    <col min="14357" max="14607" width="9.140625" style="27"/>
    <col min="14608" max="14608" width="39.85546875" style="27" customWidth="1"/>
    <col min="14609" max="14609" width="9.140625" style="27"/>
    <col min="14610" max="14610" width="20.140625" style="27" customWidth="1"/>
    <col min="14611" max="14611" width="19.85546875" style="27" customWidth="1"/>
    <col min="14612" max="14612" width="15.28515625" style="27" customWidth="1"/>
    <col min="14613" max="14863" width="9.140625" style="27"/>
    <col min="14864" max="14864" width="39.85546875" style="27" customWidth="1"/>
    <col min="14865" max="14865" width="9.140625" style="27"/>
    <col min="14866" max="14866" width="20.140625" style="27" customWidth="1"/>
    <col min="14867" max="14867" width="19.85546875" style="27" customWidth="1"/>
    <col min="14868" max="14868" width="15.28515625" style="27" customWidth="1"/>
    <col min="14869" max="15119" width="9.140625" style="27"/>
    <col min="15120" max="15120" width="39.85546875" style="27" customWidth="1"/>
    <col min="15121" max="15121" width="9.140625" style="27"/>
    <col min="15122" max="15122" width="20.140625" style="27" customWidth="1"/>
    <col min="15123" max="15123" width="19.85546875" style="27" customWidth="1"/>
    <col min="15124" max="15124" width="15.28515625" style="27" customWidth="1"/>
    <col min="15125" max="15375" width="9.140625" style="27"/>
    <col min="15376" max="15376" width="39.85546875" style="27" customWidth="1"/>
    <col min="15377" max="15377" width="9.140625" style="27"/>
    <col min="15378" max="15378" width="20.140625" style="27" customWidth="1"/>
    <col min="15379" max="15379" width="19.85546875" style="27" customWidth="1"/>
    <col min="15380" max="15380" width="15.28515625" style="27" customWidth="1"/>
    <col min="15381" max="15631" width="9.140625" style="27"/>
    <col min="15632" max="15632" width="39.85546875" style="27" customWidth="1"/>
    <col min="15633" max="15633" width="9.140625" style="27"/>
    <col min="15634" max="15634" width="20.140625" style="27" customWidth="1"/>
    <col min="15635" max="15635" width="19.85546875" style="27" customWidth="1"/>
    <col min="15636" max="15636" width="15.28515625" style="27" customWidth="1"/>
    <col min="15637" max="15887" width="9.140625" style="27"/>
    <col min="15888" max="15888" width="39.85546875" style="27" customWidth="1"/>
    <col min="15889" max="15889" width="9.140625" style="27"/>
    <col min="15890" max="15890" width="20.140625" style="27" customWidth="1"/>
    <col min="15891" max="15891" width="19.85546875" style="27" customWidth="1"/>
    <col min="15892" max="15892" width="15.28515625" style="27" customWidth="1"/>
    <col min="15893" max="16143" width="9.140625" style="27"/>
    <col min="16144" max="16144" width="39.85546875" style="27" customWidth="1"/>
    <col min="16145" max="16145" width="9.140625" style="27"/>
    <col min="16146" max="16146" width="20.140625" style="27" customWidth="1"/>
    <col min="16147" max="16147" width="19.85546875" style="27" customWidth="1"/>
    <col min="16148" max="16148" width="15.28515625" style="27" customWidth="1"/>
    <col min="16149" max="16384" width="9.140625" style="27"/>
  </cols>
  <sheetData>
    <row r="2" spans="1:37" ht="57" customHeight="1" x14ac:dyDescent="0.3">
      <c r="C2" s="61" t="s">
        <v>53</v>
      </c>
      <c r="D2" s="62"/>
      <c r="E2" s="62"/>
      <c r="F2" s="62"/>
      <c r="G2" s="62"/>
      <c r="H2" s="62"/>
      <c r="I2" s="62"/>
      <c r="J2" s="62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4"/>
      <c r="Y2" s="64"/>
      <c r="Z2" s="64"/>
      <c r="AA2" s="64"/>
      <c r="AB2" s="64"/>
      <c r="AC2" s="64"/>
      <c r="AD2" s="64"/>
      <c r="AE2" s="64"/>
    </row>
    <row r="3" spans="1:37" x14ac:dyDescent="0.25">
      <c r="AI3" s="65" t="s">
        <v>54</v>
      </c>
      <c r="AJ3" s="66"/>
    </row>
    <row r="4" spans="1:37" ht="17.25" customHeight="1" x14ac:dyDescent="0.25">
      <c r="A4" s="45" t="s">
        <v>11</v>
      </c>
      <c r="B4" s="40" t="s">
        <v>1</v>
      </c>
      <c r="C4" s="48" t="s">
        <v>2</v>
      </c>
      <c r="D4" s="49"/>
      <c r="E4" s="49"/>
      <c r="F4" s="49"/>
      <c r="G4" s="49"/>
      <c r="H4" s="49"/>
      <c r="I4" s="49"/>
      <c r="J4" s="50"/>
      <c r="K4" s="51" t="s">
        <v>5</v>
      </c>
      <c r="L4" s="52"/>
      <c r="M4" s="52"/>
      <c r="N4" s="52"/>
      <c r="O4" s="53"/>
      <c r="P4" s="51" t="s">
        <v>9</v>
      </c>
      <c r="Q4" s="52"/>
      <c r="R4" s="52"/>
      <c r="S4" s="52"/>
      <c r="T4" s="52"/>
      <c r="U4" s="53"/>
      <c r="V4" s="37"/>
      <c r="W4" s="51" t="s">
        <v>52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13</v>
      </c>
      <c r="AH4" s="52"/>
      <c r="AI4" s="52"/>
      <c r="AJ4" s="53"/>
      <c r="AK4" s="70" t="s">
        <v>14</v>
      </c>
    </row>
    <row r="5" spans="1:37" x14ac:dyDescent="0.25">
      <c r="A5" s="46"/>
      <c r="B5" s="41"/>
      <c r="C5" s="55" t="s">
        <v>28</v>
      </c>
      <c r="D5" s="59"/>
      <c r="E5" s="59"/>
      <c r="F5" s="56"/>
      <c r="G5" s="57" t="s">
        <v>4</v>
      </c>
      <c r="H5" s="60"/>
      <c r="I5" s="60"/>
      <c r="J5" s="58"/>
      <c r="K5" s="43" t="s">
        <v>6</v>
      </c>
      <c r="L5" s="43" t="s">
        <v>7</v>
      </c>
      <c r="M5" s="43" t="s">
        <v>8</v>
      </c>
      <c r="N5" s="68" t="s">
        <v>26</v>
      </c>
      <c r="O5" s="43" t="s">
        <v>0</v>
      </c>
      <c r="P5" s="43" t="s">
        <v>6</v>
      </c>
      <c r="Q5" s="54" t="s">
        <v>7</v>
      </c>
      <c r="R5" s="54"/>
      <c r="S5" s="43" t="s">
        <v>8</v>
      </c>
      <c r="T5" s="68" t="s">
        <v>26</v>
      </c>
      <c r="U5" s="43" t="s">
        <v>0</v>
      </c>
      <c r="V5" s="43" t="s">
        <v>6</v>
      </c>
      <c r="W5" s="43" t="s">
        <v>6</v>
      </c>
      <c r="X5" s="68" t="s">
        <v>31</v>
      </c>
      <c r="Y5" s="43" t="s">
        <v>7</v>
      </c>
      <c r="Z5" s="43" t="s">
        <v>7</v>
      </c>
      <c r="AA5" s="43" t="s">
        <v>8</v>
      </c>
      <c r="AB5" s="43" t="s">
        <v>8</v>
      </c>
      <c r="AC5" s="68" t="s">
        <v>26</v>
      </c>
      <c r="AD5" s="68" t="s">
        <v>26</v>
      </c>
      <c r="AE5" s="43" t="s">
        <v>0</v>
      </c>
      <c r="AF5" s="43" t="s">
        <v>0</v>
      </c>
      <c r="AG5" s="43" t="s">
        <v>6</v>
      </c>
      <c r="AH5" s="43" t="s">
        <v>7</v>
      </c>
      <c r="AI5" s="43" t="s">
        <v>8</v>
      </c>
      <c r="AJ5" s="68" t="s">
        <v>26</v>
      </c>
      <c r="AK5" s="71"/>
    </row>
    <row r="6" spans="1:37" ht="30.75" customHeight="1" x14ac:dyDescent="0.25">
      <c r="A6" s="47"/>
      <c r="B6" s="42"/>
      <c r="C6" s="17" t="s">
        <v>46</v>
      </c>
      <c r="D6" s="39" t="s">
        <v>51</v>
      </c>
      <c r="E6" s="10" t="s">
        <v>29</v>
      </c>
      <c r="F6" s="10" t="s">
        <v>3</v>
      </c>
      <c r="G6" s="17" t="s">
        <v>46</v>
      </c>
      <c r="H6" s="39" t="s">
        <v>51</v>
      </c>
      <c r="I6" s="10" t="s">
        <v>29</v>
      </c>
      <c r="J6" s="2" t="s">
        <v>3</v>
      </c>
      <c r="K6" s="44"/>
      <c r="L6" s="44"/>
      <c r="M6" s="44"/>
      <c r="N6" s="69"/>
      <c r="O6" s="44"/>
      <c r="P6" s="44"/>
      <c r="Q6" s="36" t="s">
        <v>15</v>
      </c>
      <c r="R6" s="36" t="s">
        <v>16</v>
      </c>
      <c r="S6" s="44"/>
      <c r="T6" s="69"/>
      <c r="U6" s="44"/>
      <c r="V6" s="44"/>
      <c r="W6" s="44"/>
      <c r="X6" s="69"/>
      <c r="Y6" s="44"/>
      <c r="Z6" s="44"/>
      <c r="AA6" s="44"/>
      <c r="AB6" s="44"/>
      <c r="AC6" s="69"/>
      <c r="AD6" s="69"/>
      <c r="AE6" s="44"/>
      <c r="AF6" s="44"/>
      <c r="AG6" s="44"/>
      <c r="AH6" s="44"/>
      <c r="AI6" s="44"/>
      <c r="AJ6" s="69"/>
      <c r="AK6" s="72"/>
    </row>
    <row r="7" spans="1:37" ht="19.5" customHeight="1" x14ac:dyDescent="0.25">
      <c r="A7" s="5"/>
      <c r="B7" s="6" t="s">
        <v>18</v>
      </c>
      <c r="C7" s="1"/>
      <c r="D7" s="1"/>
      <c r="E7" s="1"/>
      <c r="F7" s="3"/>
      <c r="G7" s="4"/>
      <c r="H7" s="4"/>
      <c r="I7" s="4"/>
      <c r="J7" s="3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28"/>
    </row>
    <row r="8" spans="1:37" ht="1.5" hidden="1" customHeight="1" x14ac:dyDescent="0.25">
      <c r="A8" s="5" t="s">
        <v>12</v>
      </c>
      <c r="B8" s="6" t="s">
        <v>10</v>
      </c>
      <c r="C8" s="3"/>
      <c r="D8" s="3"/>
      <c r="E8" s="3"/>
      <c r="F8" s="3"/>
      <c r="G8" s="3"/>
      <c r="H8" s="3"/>
      <c r="I8" s="3"/>
      <c r="J8" s="3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5"/>
      <c r="AH8" s="5"/>
      <c r="AI8" s="5"/>
      <c r="AJ8" s="5"/>
      <c r="AK8" s="28"/>
    </row>
    <row r="9" spans="1:37" ht="57" x14ac:dyDescent="0.25">
      <c r="A9" s="5" t="s">
        <v>12</v>
      </c>
      <c r="B9" s="16" t="s">
        <v>25</v>
      </c>
      <c r="C9" s="9">
        <v>300</v>
      </c>
      <c r="D9" s="9"/>
      <c r="E9" s="9"/>
      <c r="F9" s="9">
        <v>19</v>
      </c>
      <c r="G9" s="9">
        <v>300</v>
      </c>
      <c r="H9" s="9"/>
      <c r="I9" s="9"/>
      <c r="J9" s="9">
        <v>19</v>
      </c>
      <c r="K9" s="19">
        <v>4</v>
      </c>
      <c r="L9" s="19">
        <v>31.77</v>
      </c>
      <c r="M9" s="19">
        <v>1</v>
      </c>
      <c r="N9" s="19"/>
      <c r="O9" s="19">
        <v>36.769999999999996</v>
      </c>
      <c r="P9" s="11">
        <v>1.56</v>
      </c>
      <c r="Q9" s="11">
        <v>22.1</v>
      </c>
      <c r="R9" s="11">
        <v>6.5</v>
      </c>
      <c r="S9" s="11">
        <v>0.4</v>
      </c>
      <c r="T9" s="11"/>
      <c r="U9" s="11">
        <v>30.560000000000002</v>
      </c>
      <c r="V9" s="11">
        <f>W9/1000</f>
        <v>508.60774999999995</v>
      </c>
      <c r="W9" s="11">
        <v>508607.74999999994</v>
      </c>
      <c r="X9" s="11">
        <v>5.3354114349799868</v>
      </c>
      <c r="Y9" s="11">
        <f>Z9/1000</f>
        <v>8996.07611</v>
      </c>
      <c r="Z9" s="11">
        <v>8996076.1099999994</v>
      </c>
      <c r="AA9" s="11">
        <f>AB9/1000</f>
        <v>27.9971</v>
      </c>
      <c r="AB9" s="11">
        <v>27997.1</v>
      </c>
      <c r="AC9" s="11">
        <f>AD9/1000</f>
        <v>0</v>
      </c>
      <c r="AD9" s="11"/>
      <c r="AE9" s="11">
        <f>AC9+AA9+Y9+V9</f>
        <v>9532.6809599999997</v>
      </c>
      <c r="AF9" s="11">
        <v>9532680.959999999</v>
      </c>
      <c r="AG9" s="19">
        <f>V9/P9/10*1000</f>
        <v>32603.060897435895</v>
      </c>
      <c r="AH9" s="19">
        <f>Y9/(Q9+R9)/10*1000</f>
        <v>31454.81157342657</v>
      </c>
      <c r="AI9" s="19">
        <f>AA9/S9/10*1000</f>
        <v>6999.2749999999996</v>
      </c>
      <c r="AJ9" s="19"/>
      <c r="AK9" s="29">
        <v>0</v>
      </c>
    </row>
    <row r="10" spans="1:37" ht="71.25" x14ac:dyDescent="0.25">
      <c r="A10" s="7" t="s">
        <v>17</v>
      </c>
      <c r="B10" s="6" t="s">
        <v>24</v>
      </c>
      <c r="C10" s="9">
        <v>322</v>
      </c>
      <c r="D10" s="9">
        <v>133</v>
      </c>
      <c r="E10" s="9">
        <v>7</v>
      </c>
      <c r="F10" s="9">
        <v>42</v>
      </c>
      <c r="G10" s="9">
        <v>322</v>
      </c>
      <c r="H10" s="9">
        <v>132</v>
      </c>
      <c r="I10" s="9">
        <v>7</v>
      </c>
      <c r="J10" s="9">
        <v>41</v>
      </c>
      <c r="K10" s="19">
        <v>7.25</v>
      </c>
      <c r="L10" s="19">
        <v>72.14</v>
      </c>
      <c r="M10" s="19">
        <v>9.25</v>
      </c>
      <c r="N10" s="19"/>
      <c r="O10" s="19">
        <v>88.64</v>
      </c>
      <c r="P10" s="11">
        <v>6.2</v>
      </c>
      <c r="Q10" s="11">
        <v>44</v>
      </c>
      <c r="R10" s="11">
        <v>5.3999999999999995</v>
      </c>
      <c r="S10" s="11">
        <v>8.5</v>
      </c>
      <c r="T10" s="11">
        <v>10.25</v>
      </c>
      <c r="U10" s="11">
        <v>74.349999999999994</v>
      </c>
      <c r="V10" s="11">
        <f t="shared" ref="V10:V22" si="0">W10/1000</f>
        <v>2032.1638699999999</v>
      </c>
      <c r="W10" s="11">
        <v>2032163.8699999999</v>
      </c>
      <c r="X10" s="11">
        <v>9.099247126182048</v>
      </c>
      <c r="Y10" s="11">
        <f t="shared" ref="Y10:Y22" si="1">Z10/1000</f>
        <v>16646.93202</v>
      </c>
      <c r="Z10" s="11">
        <v>16646932.02</v>
      </c>
      <c r="AA10" s="11">
        <f t="shared" ref="AA10:AA22" si="2">AB10/1000</f>
        <v>1099.83267</v>
      </c>
      <c r="AB10" s="11">
        <v>1099832.67</v>
      </c>
      <c r="AC10" s="11">
        <f t="shared" ref="AC10:AC22" si="3">AD10/1000</f>
        <v>2554.3902499999999</v>
      </c>
      <c r="AD10" s="11">
        <v>2554390.25</v>
      </c>
      <c r="AE10" s="11">
        <f t="shared" ref="AE10:AE22" si="4">AC10+AA10+Y10+V10</f>
        <v>22333.318810000001</v>
      </c>
      <c r="AF10" s="11">
        <v>22333318.810000002</v>
      </c>
      <c r="AG10" s="19">
        <f>V10/P10/10*1000</f>
        <v>32776.836612903222</v>
      </c>
      <c r="AH10" s="19">
        <f>Y10/(Q10+R10)/10*1000</f>
        <v>33698.24295546559</v>
      </c>
      <c r="AI10" s="19">
        <f>AA10/S10/10*1000</f>
        <v>12939.207882352941</v>
      </c>
      <c r="AJ10" s="19">
        <f>AC10/T10/10*1000</f>
        <v>24920.880487804876</v>
      </c>
      <c r="AK10" s="29"/>
    </row>
    <row r="11" spans="1:37" x14ac:dyDescent="0.25">
      <c r="A11" s="7" t="s">
        <v>19</v>
      </c>
      <c r="B11" s="12" t="s">
        <v>20</v>
      </c>
      <c r="C11" s="3"/>
      <c r="D11" s="3"/>
      <c r="E11" s="3"/>
      <c r="F11" s="3"/>
      <c r="G11" s="3"/>
      <c r="H11" s="3"/>
      <c r="I11" s="3"/>
      <c r="J11" s="3"/>
      <c r="K11" s="18"/>
      <c r="L11" s="18"/>
      <c r="M11" s="18"/>
      <c r="N11" s="18"/>
      <c r="O11" s="18"/>
      <c r="P11" s="8"/>
      <c r="Q11" s="8"/>
      <c r="R11" s="8"/>
      <c r="S11" s="8"/>
      <c r="T11" s="8"/>
      <c r="U11" s="8"/>
      <c r="V11" s="11">
        <f t="shared" si="0"/>
        <v>0</v>
      </c>
      <c r="W11" s="8"/>
      <c r="X11" s="11"/>
      <c r="Y11" s="11">
        <f t="shared" si="1"/>
        <v>0</v>
      </c>
      <c r="Z11" s="8"/>
      <c r="AA11" s="11">
        <f t="shared" si="2"/>
        <v>0</v>
      </c>
      <c r="AB11" s="8"/>
      <c r="AC11" s="11">
        <f t="shared" si="3"/>
        <v>0</v>
      </c>
      <c r="AD11" s="8"/>
      <c r="AE11" s="11">
        <f t="shared" si="4"/>
        <v>0</v>
      </c>
      <c r="AF11" s="8"/>
      <c r="AG11" s="19"/>
      <c r="AH11" s="19"/>
      <c r="AI11" s="19"/>
      <c r="AJ11" s="19"/>
      <c r="AK11" s="28"/>
    </row>
    <row r="12" spans="1:37" ht="30" x14ac:dyDescent="0.25">
      <c r="A12" s="20" t="s">
        <v>36</v>
      </c>
      <c r="B12" s="21" t="s">
        <v>32</v>
      </c>
      <c r="C12" s="22">
        <v>24</v>
      </c>
      <c r="D12" s="22">
        <v>10</v>
      </c>
      <c r="E12" s="22">
        <v>1</v>
      </c>
      <c r="F12" s="22">
        <v>9</v>
      </c>
      <c r="G12" s="22">
        <v>24</v>
      </c>
      <c r="H12" s="22">
        <v>11</v>
      </c>
      <c r="I12" s="22">
        <v>1</v>
      </c>
      <c r="J12" s="22">
        <v>8</v>
      </c>
      <c r="K12" s="23">
        <v>0.75</v>
      </c>
      <c r="L12" s="23">
        <v>9.5</v>
      </c>
      <c r="M12" s="23">
        <v>1</v>
      </c>
      <c r="N12" s="23">
        <v>1.5</v>
      </c>
      <c r="O12" s="23">
        <v>12.75</v>
      </c>
      <c r="P12" s="24">
        <v>0.7</v>
      </c>
      <c r="Q12" s="24">
        <v>3.9</v>
      </c>
      <c r="R12" s="24">
        <v>1.5</v>
      </c>
      <c r="S12" s="24">
        <v>1</v>
      </c>
      <c r="T12" s="24">
        <v>1.5</v>
      </c>
      <c r="U12" s="24">
        <v>8.6</v>
      </c>
      <c r="V12" s="8">
        <f t="shared" si="0"/>
        <v>207.30768</v>
      </c>
      <c r="W12" s="24">
        <v>207307.68</v>
      </c>
      <c r="X12" s="24">
        <v>8.5172243017160909</v>
      </c>
      <c r="Y12" s="8">
        <f t="shared" si="1"/>
        <v>1745.03613</v>
      </c>
      <c r="Z12" s="24">
        <v>1745036.13</v>
      </c>
      <c r="AA12" s="8">
        <f t="shared" si="2"/>
        <v>112.35563</v>
      </c>
      <c r="AB12" s="24">
        <v>112355.63</v>
      </c>
      <c r="AC12" s="8">
        <f t="shared" si="3"/>
        <v>369.28225000000003</v>
      </c>
      <c r="AD12" s="24">
        <v>369282.25000000006</v>
      </c>
      <c r="AE12" s="8">
        <f t="shared" si="4"/>
        <v>2433.9816900000001</v>
      </c>
      <c r="AF12" s="24">
        <v>2433981.69</v>
      </c>
      <c r="AG12" s="18">
        <f t="shared" ref="AG12:AG15" si="5">V12/P12/10*1000</f>
        <v>29615.38285714286</v>
      </c>
      <c r="AH12" s="18">
        <f t="shared" ref="AH12:AH18" si="6">Y12/(Q12+R12)/10*1000</f>
        <v>32315.483888888884</v>
      </c>
      <c r="AI12" s="18">
        <f t="shared" ref="AI12:AI15" si="7">AA12/S12/10*1000</f>
        <v>11235.563</v>
      </c>
      <c r="AJ12" s="18">
        <f t="shared" ref="AJ12:AJ15" si="8">AC12/T12/10*1000</f>
        <v>24618.816666666666</v>
      </c>
      <c r="AK12" s="28"/>
    </row>
    <row r="13" spans="1:37" ht="30" x14ac:dyDescent="0.25">
      <c r="A13" s="20" t="s">
        <v>37</v>
      </c>
      <c r="B13" s="21" t="s">
        <v>33</v>
      </c>
      <c r="C13" s="22">
        <v>158</v>
      </c>
      <c r="D13" s="22">
        <v>34</v>
      </c>
      <c r="E13" s="22">
        <v>2</v>
      </c>
      <c r="F13" s="22">
        <v>11</v>
      </c>
      <c r="G13" s="22">
        <v>155</v>
      </c>
      <c r="H13" s="22">
        <v>37</v>
      </c>
      <c r="I13" s="22">
        <v>2</v>
      </c>
      <c r="J13" s="22">
        <v>11</v>
      </c>
      <c r="K13" s="25">
        <v>4</v>
      </c>
      <c r="L13" s="25">
        <v>18.8</v>
      </c>
      <c r="M13" s="25">
        <v>3.5</v>
      </c>
      <c r="N13" s="25">
        <v>3.8</v>
      </c>
      <c r="O13" s="23">
        <v>30.1</v>
      </c>
      <c r="P13" s="24">
        <v>3.4</v>
      </c>
      <c r="Q13" s="24">
        <v>14.2</v>
      </c>
      <c r="R13" s="24">
        <v>2.6</v>
      </c>
      <c r="S13" s="24">
        <v>3.6</v>
      </c>
      <c r="T13" s="24">
        <v>3.1</v>
      </c>
      <c r="U13" s="24">
        <v>26.9</v>
      </c>
      <c r="V13" s="8">
        <f t="shared" si="0"/>
        <v>1119.1491899999999</v>
      </c>
      <c r="W13" s="24">
        <v>1119149.19</v>
      </c>
      <c r="X13" s="24">
        <v>13.101177260594845</v>
      </c>
      <c r="Y13" s="8">
        <f t="shared" si="1"/>
        <v>6101.2204599999995</v>
      </c>
      <c r="Z13" s="24">
        <v>6101220.46</v>
      </c>
      <c r="AA13" s="8">
        <f t="shared" si="2"/>
        <v>457.97613999999987</v>
      </c>
      <c r="AB13" s="24">
        <v>457976.1399999999</v>
      </c>
      <c r="AC13" s="8">
        <f t="shared" si="3"/>
        <v>864.01012000000003</v>
      </c>
      <c r="AD13" s="24">
        <v>864010.12</v>
      </c>
      <c r="AE13" s="8">
        <f t="shared" si="4"/>
        <v>8542.3559099999984</v>
      </c>
      <c r="AF13" s="24">
        <v>8542355.9100000001</v>
      </c>
      <c r="AG13" s="18">
        <f t="shared" si="5"/>
        <v>32916.152647058821</v>
      </c>
      <c r="AH13" s="18">
        <f t="shared" si="6"/>
        <v>36316.788452380948</v>
      </c>
      <c r="AI13" s="18">
        <f t="shared" si="7"/>
        <v>12721.559444444441</v>
      </c>
      <c r="AJ13" s="18">
        <f t="shared" si="8"/>
        <v>27871.294193548387</v>
      </c>
      <c r="AK13" s="28"/>
    </row>
    <row r="14" spans="1:37" ht="30" x14ac:dyDescent="0.25">
      <c r="A14" s="20" t="s">
        <v>38</v>
      </c>
      <c r="B14" s="21" t="s">
        <v>34</v>
      </c>
      <c r="C14" s="22">
        <v>71</v>
      </c>
      <c r="D14" s="22">
        <v>76</v>
      </c>
      <c r="E14" s="22">
        <v>3</v>
      </c>
      <c r="F14" s="22">
        <v>11</v>
      </c>
      <c r="G14" s="22">
        <v>72</v>
      </c>
      <c r="H14" s="22">
        <v>71</v>
      </c>
      <c r="I14" s="22">
        <v>3</v>
      </c>
      <c r="J14" s="22">
        <v>11</v>
      </c>
      <c r="K14" s="23">
        <v>1.25</v>
      </c>
      <c r="L14" s="23">
        <v>15.67</v>
      </c>
      <c r="M14" s="23">
        <v>4.25</v>
      </c>
      <c r="N14" s="25">
        <v>4.75</v>
      </c>
      <c r="O14" s="23">
        <v>25.92</v>
      </c>
      <c r="P14" s="24">
        <v>0.9</v>
      </c>
      <c r="Q14" s="24">
        <v>12.3</v>
      </c>
      <c r="R14" s="24">
        <v>0.8</v>
      </c>
      <c r="S14" s="24">
        <v>3.5</v>
      </c>
      <c r="T14" s="24">
        <v>4.6500000000000004</v>
      </c>
      <c r="U14" s="24">
        <v>22.15</v>
      </c>
      <c r="V14" s="8">
        <f t="shared" si="0"/>
        <v>285.75099999999998</v>
      </c>
      <c r="W14" s="24">
        <v>285751</v>
      </c>
      <c r="X14" s="24">
        <v>5.0753976500641205</v>
      </c>
      <c r="Y14" s="8">
        <f t="shared" si="1"/>
        <v>3797.4421500000003</v>
      </c>
      <c r="Z14" s="24">
        <v>3797442.1500000004</v>
      </c>
      <c r="AA14" s="8">
        <f t="shared" si="2"/>
        <v>485.4853</v>
      </c>
      <c r="AB14" s="24">
        <v>485485.3</v>
      </c>
      <c r="AC14" s="8">
        <f t="shared" si="3"/>
        <v>1061.4419800000001</v>
      </c>
      <c r="AD14" s="24">
        <v>1061441.98</v>
      </c>
      <c r="AE14" s="8">
        <f t="shared" si="4"/>
        <v>5630.1204300000009</v>
      </c>
      <c r="AF14" s="24">
        <v>5630120.4300000006</v>
      </c>
      <c r="AG14" s="18">
        <f t="shared" si="5"/>
        <v>31750.111111111106</v>
      </c>
      <c r="AH14" s="18">
        <f t="shared" si="6"/>
        <v>28988.108015267175</v>
      </c>
      <c r="AI14" s="18">
        <f t="shared" si="7"/>
        <v>13871.008571428572</v>
      </c>
      <c r="AJ14" s="18">
        <f t="shared" si="8"/>
        <v>22826.709247311828</v>
      </c>
      <c r="AK14" s="28"/>
    </row>
    <row r="15" spans="1:37" ht="30" x14ac:dyDescent="0.25">
      <c r="A15" s="20" t="s">
        <v>39</v>
      </c>
      <c r="B15" s="21" t="s">
        <v>35</v>
      </c>
      <c r="C15" s="22">
        <v>69</v>
      </c>
      <c r="D15" s="22">
        <v>13</v>
      </c>
      <c r="E15" s="22">
        <v>1</v>
      </c>
      <c r="F15" s="22">
        <v>11</v>
      </c>
      <c r="G15" s="22">
        <v>71</v>
      </c>
      <c r="H15" s="22">
        <v>13</v>
      </c>
      <c r="I15" s="22">
        <v>1</v>
      </c>
      <c r="J15" s="22">
        <v>11</v>
      </c>
      <c r="K15" s="23">
        <v>1.25</v>
      </c>
      <c r="L15" s="23">
        <v>17.170000000000002</v>
      </c>
      <c r="M15" s="23">
        <v>0.5</v>
      </c>
      <c r="N15" s="23">
        <v>1</v>
      </c>
      <c r="O15" s="23">
        <v>19.920000000000002</v>
      </c>
      <c r="P15" s="26">
        <v>1.2</v>
      </c>
      <c r="Q15" s="26">
        <v>13.6</v>
      </c>
      <c r="R15" s="26">
        <v>0.5</v>
      </c>
      <c r="S15" s="26">
        <v>0.4</v>
      </c>
      <c r="T15" s="26">
        <v>1</v>
      </c>
      <c r="U15" s="26">
        <v>16.7</v>
      </c>
      <c r="V15" s="8">
        <f t="shared" si="0"/>
        <v>419.95600000000002</v>
      </c>
      <c r="W15" s="24">
        <v>419956</v>
      </c>
      <c r="X15" s="24">
        <v>7.3330925289229745</v>
      </c>
      <c r="Y15" s="8">
        <f t="shared" si="1"/>
        <v>5003.2332800000004</v>
      </c>
      <c r="Z15" s="24">
        <v>5003233.2800000003</v>
      </c>
      <c r="AA15" s="8">
        <f t="shared" si="2"/>
        <v>44.015599999999999</v>
      </c>
      <c r="AB15" s="24">
        <v>44015.6</v>
      </c>
      <c r="AC15" s="8">
        <f t="shared" si="3"/>
        <v>259.65589999999997</v>
      </c>
      <c r="AD15" s="24">
        <v>259655.9</v>
      </c>
      <c r="AE15" s="8">
        <f t="shared" si="4"/>
        <v>5726.8607800000009</v>
      </c>
      <c r="AF15" s="24">
        <v>5726860.7800000003</v>
      </c>
      <c r="AG15" s="18">
        <f t="shared" si="5"/>
        <v>34996.333333333343</v>
      </c>
      <c r="AH15" s="18">
        <f t="shared" si="6"/>
        <v>35483.923971631208</v>
      </c>
      <c r="AI15" s="18">
        <f t="shared" si="7"/>
        <v>11003.899999999998</v>
      </c>
      <c r="AJ15" s="18">
        <f t="shared" si="8"/>
        <v>25965.59</v>
      </c>
      <c r="AK15" s="28"/>
    </row>
    <row r="16" spans="1:37" ht="65.25" customHeight="1" x14ac:dyDescent="0.25">
      <c r="A16" s="7" t="s">
        <v>19</v>
      </c>
      <c r="B16" s="6" t="s">
        <v>47</v>
      </c>
      <c r="C16" s="9">
        <v>359</v>
      </c>
      <c r="D16" s="9">
        <v>0</v>
      </c>
      <c r="E16" s="9"/>
      <c r="F16" s="9">
        <v>21</v>
      </c>
      <c r="G16" s="9">
        <v>345</v>
      </c>
      <c r="H16" s="9"/>
      <c r="I16" s="9"/>
      <c r="J16" s="9">
        <v>21</v>
      </c>
      <c r="K16" s="19">
        <v>4</v>
      </c>
      <c r="L16" s="19">
        <v>31.329999999999991</v>
      </c>
      <c r="M16" s="19">
        <v>1</v>
      </c>
      <c r="N16" s="19"/>
      <c r="O16" s="19">
        <v>36.329999999999991</v>
      </c>
      <c r="P16" s="11">
        <v>0</v>
      </c>
      <c r="Q16" s="11">
        <v>21.4</v>
      </c>
      <c r="R16" s="11">
        <v>6.3</v>
      </c>
      <c r="S16" s="11">
        <v>0</v>
      </c>
      <c r="T16" s="11">
        <v>0</v>
      </c>
      <c r="U16" s="11">
        <v>27.7</v>
      </c>
      <c r="V16" s="11">
        <f t="shared" si="0"/>
        <v>0</v>
      </c>
      <c r="W16" s="11">
        <v>0</v>
      </c>
      <c r="X16" s="11">
        <v>0</v>
      </c>
      <c r="Y16" s="11">
        <f t="shared" si="1"/>
        <v>10193.907869999999</v>
      </c>
      <c r="Z16" s="11">
        <v>10193907.869999999</v>
      </c>
      <c r="AA16" s="11">
        <f t="shared" si="2"/>
        <v>0</v>
      </c>
      <c r="AB16" s="11">
        <v>0</v>
      </c>
      <c r="AC16" s="11">
        <f t="shared" si="3"/>
        <v>0</v>
      </c>
      <c r="AD16" s="11">
        <v>0</v>
      </c>
      <c r="AE16" s="11">
        <f t="shared" si="4"/>
        <v>10193.907869999999</v>
      </c>
      <c r="AF16" s="11">
        <v>10193907.869999999</v>
      </c>
      <c r="AG16" s="8"/>
      <c r="AH16" s="11">
        <f t="shared" si="6"/>
        <v>36801.111444043316</v>
      </c>
      <c r="AI16" s="8"/>
      <c r="AJ16" s="5"/>
      <c r="AK16" s="28"/>
    </row>
    <row r="17" spans="1:37" x14ac:dyDescent="0.25">
      <c r="A17" s="7" t="s">
        <v>21</v>
      </c>
      <c r="B17" s="12" t="s">
        <v>22</v>
      </c>
      <c r="C17" s="3"/>
      <c r="D17" s="3"/>
      <c r="E17" s="3"/>
      <c r="F17" s="3"/>
      <c r="G17" s="3"/>
      <c r="H17" s="3"/>
      <c r="I17" s="3"/>
      <c r="J17" s="3"/>
      <c r="K17" s="18"/>
      <c r="L17" s="18"/>
      <c r="M17" s="18"/>
      <c r="N17" s="18"/>
      <c r="O17" s="18"/>
      <c r="P17" s="8"/>
      <c r="Q17" s="8"/>
      <c r="R17" s="8"/>
      <c r="S17" s="8"/>
      <c r="T17" s="8"/>
      <c r="U17" s="8"/>
      <c r="V17" s="11">
        <f t="shared" si="0"/>
        <v>0</v>
      </c>
      <c r="W17" s="8"/>
      <c r="X17" s="8"/>
      <c r="Y17" s="11">
        <f t="shared" si="1"/>
        <v>0</v>
      </c>
      <c r="Z17" s="8"/>
      <c r="AA17" s="11">
        <f t="shared" si="2"/>
        <v>0</v>
      </c>
      <c r="AB17" s="8"/>
      <c r="AC17" s="11">
        <f t="shared" si="3"/>
        <v>0</v>
      </c>
      <c r="AD17" s="8"/>
      <c r="AE17" s="11">
        <f t="shared" si="4"/>
        <v>0</v>
      </c>
      <c r="AF17" s="8"/>
      <c r="AG17" s="8"/>
      <c r="AH17" s="11"/>
      <c r="AI17" s="8"/>
      <c r="AJ17" s="5"/>
      <c r="AK17" s="28"/>
    </row>
    <row r="18" spans="1:37" ht="71.25" x14ac:dyDescent="0.25">
      <c r="A18" s="7" t="s">
        <v>21</v>
      </c>
      <c r="B18" s="6" t="s">
        <v>48</v>
      </c>
      <c r="C18" s="9">
        <v>1233</v>
      </c>
      <c r="D18" s="9">
        <v>0</v>
      </c>
      <c r="E18" s="9">
        <v>0</v>
      </c>
      <c r="F18" s="9">
        <v>53</v>
      </c>
      <c r="G18" s="9">
        <v>1224</v>
      </c>
      <c r="H18" s="9">
        <v>0</v>
      </c>
      <c r="I18" s="9">
        <v>0</v>
      </c>
      <c r="J18" s="9">
        <v>53</v>
      </c>
      <c r="K18" s="19">
        <v>10</v>
      </c>
      <c r="L18" s="19">
        <v>96.75</v>
      </c>
      <c r="M18" s="19">
        <v>2</v>
      </c>
      <c r="N18" s="19"/>
      <c r="O18" s="19">
        <v>108.75</v>
      </c>
      <c r="P18" s="11">
        <v>0</v>
      </c>
      <c r="Q18" s="11">
        <v>64.2</v>
      </c>
      <c r="R18" s="11"/>
      <c r="S18" s="11"/>
      <c r="T18" s="11"/>
      <c r="U18" s="11">
        <v>64.2</v>
      </c>
      <c r="V18" s="11">
        <f t="shared" si="0"/>
        <v>0</v>
      </c>
      <c r="W18" s="11"/>
      <c r="X18" s="11">
        <v>0</v>
      </c>
      <c r="Y18" s="11">
        <f t="shared" si="1"/>
        <v>24874.840559999993</v>
      </c>
      <c r="Z18" s="11">
        <v>24874840.559999995</v>
      </c>
      <c r="AA18" s="11">
        <f t="shared" si="2"/>
        <v>0</v>
      </c>
      <c r="AB18" s="11"/>
      <c r="AC18" s="11">
        <f t="shared" si="3"/>
        <v>0</v>
      </c>
      <c r="AD18" s="11"/>
      <c r="AE18" s="11">
        <f t="shared" si="4"/>
        <v>24874.840559999993</v>
      </c>
      <c r="AF18" s="11">
        <v>24874840.559999995</v>
      </c>
      <c r="AG18" s="11"/>
      <c r="AH18" s="11">
        <f t="shared" si="6"/>
        <v>38745.857570093445</v>
      </c>
      <c r="AI18" s="11"/>
      <c r="AJ18" s="13"/>
      <c r="AK18" s="28"/>
    </row>
    <row r="19" spans="1:37" ht="30" x14ac:dyDescent="0.25">
      <c r="A19" s="20" t="s">
        <v>40</v>
      </c>
      <c r="B19" s="21" t="s">
        <v>43</v>
      </c>
      <c r="C19" s="22">
        <v>773</v>
      </c>
      <c r="D19" s="22"/>
      <c r="E19" s="22"/>
      <c r="F19" s="22">
        <v>33</v>
      </c>
      <c r="G19" s="22">
        <v>771</v>
      </c>
      <c r="H19" s="22"/>
      <c r="I19" s="22"/>
      <c r="J19" s="22">
        <v>32</v>
      </c>
      <c r="K19" s="25">
        <v>6</v>
      </c>
      <c r="L19" s="25">
        <v>59.55</v>
      </c>
      <c r="M19" s="25">
        <v>1</v>
      </c>
      <c r="N19" s="25"/>
      <c r="O19" s="25"/>
      <c r="P19" s="24"/>
      <c r="Q19" s="24"/>
      <c r="R19" s="24"/>
      <c r="S19" s="24"/>
      <c r="T19" s="24"/>
      <c r="U19" s="24"/>
      <c r="V19" s="8">
        <f t="shared" si="0"/>
        <v>0</v>
      </c>
      <c r="W19" s="24"/>
      <c r="X19" s="24"/>
      <c r="Y19" s="8">
        <f t="shared" si="1"/>
        <v>0</v>
      </c>
      <c r="Z19" s="24"/>
      <c r="AA19" s="8">
        <f t="shared" si="2"/>
        <v>0</v>
      </c>
      <c r="AB19" s="24"/>
      <c r="AC19" s="8">
        <f t="shared" si="3"/>
        <v>0</v>
      </c>
      <c r="AD19" s="24"/>
      <c r="AE19" s="8">
        <f t="shared" si="4"/>
        <v>0</v>
      </c>
      <c r="AF19" s="24"/>
      <c r="AG19" s="24"/>
      <c r="AH19" s="24"/>
      <c r="AI19" s="24"/>
      <c r="AJ19" s="38"/>
      <c r="AK19" s="28"/>
    </row>
    <row r="20" spans="1:37" ht="30" x14ac:dyDescent="0.25">
      <c r="A20" s="20" t="s">
        <v>41</v>
      </c>
      <c r="B20" s="21" t="s">
        <v>44</v>
      </c>
      <c r="C20" s="22">
        <v>241</v>
      </c>
      <c r="D20" s="22"/>
      <c r="E20" s="22"/>
      <c r="F20" s="22">
        <v>11</v>
      </c>
      <c r="G20" s="22">
        <v>235</v>
      </c>
      <c r="H20" s="22"/>
      <c r="I20" s="22"/>
      <c r="J20" s="22">
        <v>11</v>
      </c>
      <c r="K20" s="25">
        <v>2</v>
      </c>
      <c r="L20" s="25">
        <v>18.14</v>
      </c>
      <c r="M20" s="25">
        <v>0.5</v>
      </c>
      <c r="N20" s="25"/>
      <c r="O20" s="25"/>
      <c r="P20" s="24"/>
      <c r="Q20" s="24"/>
      <c r="R20" s="24"/>
      <c r="S20" s="24"/>
      <c r="T20" s="24"/>
      <c r="U20" s="24"/>
      <c r="V20" s="8">
        <f t="shared" si="0"/>
        <v>0</v>
      </c>
      <c r="W20" s="24"/>
      <c r="X20" s="24"/>
      <c r="Y20" s="8">
        <f t="shared" si="1"/>
        <v>0</v>
      </c>
      <c r="Z20" s="24"/>
      <c r="AA20" s="8">
        <f t="shared" si="2"/>
        <v>0</v>
      </c>
      <c r="AB20" s="24"/>
      <c r="AC20" s="8">
        <f t="shared" si="3"/>
        <v>0</v>
      </c>
      <c r="AD20" s="24"/>
      <c r="AE20" s="8">
        <f t="shared" si="4"/>
        <v>0</v>
      </c>
      <c r="AF20" s="24"/>
      <c r="AG20" s="24"/>
      <c r="AH20" s="24"/>
      <c r="AI20" s="24"/>
      <c r="AJ20" s="38"/>
      <c r="AK20" s="28"/>
    </row>
    <row r="21" spans="1:37" ht="30" x14ac:dyDescent="0.25">
      <c r="A21" s="20" t="s">
        <v>42</v>
      </c>
      <c r="B21" s="21" t="s">
        <v>45</v>
      </c>
      <c r="C21" s="22">
        <v>219</v>
      </c>
      <c r="D21" s="22"/>
      <c r="E21" s="22"/>
      <c r="F21" s="22">
        <v>9</v>
      </c>
      <c r="G21" s="22">
        <v>218</v>
      </c>
      <c r="H21" s="22"/>
      <c r="I21" s="22"/>
      <c r="J21" s="22">
        <v>10</v>
      </c>
      <c r="K21" s="25">
        <v>2</v>
      </c>
      <c r="L21" s="25">
        <v>19.059999999999999</v>
      </c>
      <c r="M21" s="25">
        <v>0.5</v>
      </c>
      <c r="N21" s="25"/>
      <c r="O21" s="25"/>
      <c r="P21" s="24"/>
      <c r="Q21" s="24"/>
      <c r="R21" s="24"/>
      <c r="S21" s="24"/>
      <c r="T21" s="24"/>
      <c r="U21" s="24"/>
      <c r="V21" s="8">
        <f t="shared" si="0"/>
        <v>0</v>
      </c>
      <c r="W21" s="24"/>
      <c r="X21" s="24"/>
      <c r="Y21" s="8">
        <f t="shared" si="1"/>
        <v>0</v>
      </c>
      <c r="Z21" s="24"/>
      <c r="AA21" s="8">
        <f t="shared" si="2"/>
        <v>0</v>
      </c>
      <c r="AB21" s="24"/>
      <c r="AC21" s="8">
        <f t="shared" si="3"/>
        <v>0</v>
      </c>
      <c r="AD21" s="24"/>
      <c r="AE21" s="8">
        <f t="shared" si="4"/>
        <v>0</v>
      </c>
      <c r="AF21" s="24"/>
      <c r="AG21" s="24"/>
      <c r="AH21" s="24"/>
      <c r="AI21" s="24"/>
      <c r="AJ21" s="38"/>
      <c r="AK21" s="28"/>
    </row>
    <row r="22" spans="1:37" ht="71.25" x14ac:dyDescent="0.25">
      <c r="A22" s="7" t="s">
        <v>30</v>
      </c>
      <c r="B22" s="6" t="s">
        <v>23</v>
      </c>
      <c r="C22" s="9">
        <v>82</v>
      </c>
      <c r="D22" s="9"/>
      <c r="E22" s="9"/>
      <c r="F22" s="9">
        <v>13</v>
      </c>
      <c r="G22" s="9">
        <v>54</v>
      </c>
      <c r="H22" s="9"/>
      <c r="I22" s="9"/>
      <c r="J22" s="9">
        <v>12</v>
      </c>
      <c r="K22" s="18">
        <v>2</v>
      </c>
      <c r="L22" s="18">
        <v>9.64</v>
      </c>
      <c r="M22" s="18">
        <v>0</v>
      </c>
      <c r="N22" s="18">
        <v>0</v>
      </c>
      <c r="O22" s="19">
        <v>11.64</v>
      </c>
      <c r="P22" s="19">
        <v>1.35</v>
      </c>
      <c r="Q22" s="19">
        <v>8.8000000000000007</v>
      </c>
      <c r="R22" s="19">
        <v>1.1000000000000001</v>
      </c>
      <c r="S22" s="19">
        <v>0</v>
      </c>
      <c r="T22" s="19">
        <v>0</v>
      </c>
      <c r="U22" s="19">
        <v>11.25</v>
      </c>
      <c r="V22" s="11">
        <f t="shared" si="0"/>
        <v>589.36047999999994</v>
      </c>
      <c r="W22" s="19">
        <v>589360.48</v>
      </c>
      <c r="X22" s="8">
        <v>18.617288100861419</v>
      </c>
      <c r="Y22" s="11">
        <f t="shared" si="1"/>
        <v>2576.3018700000002</v>
      </c>
      <c r="Z22" s="11">
        <v>2576301.87</v>
      </c>
      <c r="AA22" s="11">
        <f t="shared" si="2"/>
        <v>0</v>
      </c>
      <c r="AB22" s="11">
        <v>0</v>
      </c>
      <c r="AC22" s="11">
        <f t="shared" si="3"/>
        <v>0</v>
      </c>
      <c r="AD22" s="11">
        <v>0</v>
      </c>
      <c r="AE22" s="11">
        <f t="shared" si="4"/>
        <v>3165.6623500000001</v>
      </c>
      <c r="AF22" s="11">
        <v>3165662.35</v>
      </c>
      <c r="AG22" s="8">
        <f t="shared" ref="AG22" si="9">V22/P22/10*1000</f>
        <v>43656.331851851843</v>
      </c>
      <c r="AH22" s="11">
        <f t="shared" ref="AH22" si="10">Y22/(Q22+R22)/10*1000</f>
        <v>26023.251212121217</v>
      </c>
      <c r="AI22" s="18"/>
      <c r="AJ22" s="18"/>
      <c r="AK22" s="28"/>
    </row>
    <row r="23" spans="1:37" x14ac:dyDescent="0.25">
      <c r="A23" s="5"/>
      <c r="B23" s="13" t="s">
        <v>27</v>
      </c>
      <c r="C23" s="14">
        <v>2296</v>
      </c>
      <c r="D23" s="14">
        <v>133</v>
      </c>
      <c r="E23" s="14">
        <v>7</v>
      </c>
      <c r="F23" s="14">
        <v>148</v>
      </c>
      <c r="G23" s="14">
        <v>2245</v>
      </c>
      <c r="H23" s="14">
        <v>132</v>
      </c>
      <c r="I23" s="14">
        <v>7</v>
      </c>
      <c r="J23" s="14">
        <v>146</v>
      </c>
      <c r="K23" s="15">
        <v>27.25</v>
      </c>
      <c r="L23" s="15">
        <v>241.63</v>
      </c>
      <c r="M23" s="15">
        <v>13.25</v>
      </c>
      <c r="N23" s="15"/>
      <c r="O23" s="15">
        <v>282.13</v>
      </c>
      <c r="P23" s="14">
        <v>9.11</v>
      </c>
      <c r="Q23" s="14">
        <v>160.5</v>
      </c>
      <c r="R23" s="14">
        <v>19.3</v>
      </c>
      <c r="S23" s="14">
        <v>8.9</v>
      </c>
      <c r="T23" s="14">
        <v>10.25</v>
      </c>
      <c r="U23" s="14">
        <v>208.06</v>
      </c>
      <c r="V23" s="14">
        <f>V9+V10+V16+V18+V22</f>
        <v>3130.1320999999998</v>
      </c>
      <c r="W23" s="14">
        <f>W9+W10+W16+W18+W22</f>
        <v>3130132.0999999996</v>
      </c>
      <c r="X23" s="11">
        <v>4.4652122226408268</v>
      </c>
      <c r="Y23" s="14">
        <f>Y9+Y10+Y16+Y18+Y22</f>
        <v>63288.058429999997</v>
      </c>
      <c r="Z23" s="14">
        <f>Z9+Z10+Z16+Z18+Z22</f>
        <v>63288058.429999992</v>
      </c>
      <c r="AA23" s="14">
        <f>AA9+AA10+AA16+AA18+AA22</f>
        <v>1127.8297700000001</v>
      </c>
      <c r="AB23" s="14">
        <v>1127829.77</v>
      </c>
      <c r="AC23" s="14">
        <f>AC9+AC10+AC16+AC18+AC22</f>
        <v>2554.3902499999999</v>
      </c>
      <c r="AD23" s="14">
        <v>2554390.25</v>
      </c>
      <c r="AE23" s="14">
        <f>AE9+AE10+AE16+AE18+AE22</f>
        <v>70100.410550000001</v>
      </c>
      <c r="AF23" s="14">
        <v>70100410.549999997</v>
      </c>
      <c r="AG23" s="13"/>
      <c r="AH23" s="14"/>
      <c r="AI23" s="13"/>
      <c r="AJ23" s="13"/>
      <c r="AK23" s="28"/>
    </row>
    <row r="24" spans="1:37" x14ac:dyDescent="0.25">
      <c r="Z24" s="30"/>
      <c r="AA24" s="30"/>
      <c r="AE24" s="31"/>
    </row>
    <row r="25" spans="1:37" ht="18.75" x14ac:dyDescent="0.3">
      <c r="B25" s="34" t="s">
        <v>49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</row>
    <row r="26" spans="1:37" ht="40.5" customHeight="1" x14ac:dyDescent="0.25">
      <c r="B26" s="67" t="s">
        <v>50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</row>
    <row r="27" spans="1:37" x14ac:dyDescent="0.25">
      <c r="AE27" s="33"/>
    </row>
    <row r="32" spans="1:37" x14ac:dyDescent="0.25">
      <c r="AF32" s="27">
        <v>7003479.2000000002</v>
      </c>
    </row>
    <row r="34" spans="32:32" x14ac:dyDescent="0.25">
      <c r="AF34" s="32"/>
    </row>
    <row r="35" spans="32:32" x14ac:dyDescent="0.25">
      <c r="AF35" s="32"/>
    </row>
  </sheetData>
  <mergeCells count="38">
    <mergeCell ref="AK4:AK6"/>
    <mergeCell ref="AH5:AH6"/>
    <mergeCell ref="AI5:AI6"/>
    <mergeCell ref="AJ5:AJ6"/>
    <mergeCell ref="W4:AF4"/>
    <mergeCell ref="AG5:AG6"/>
    <mergeCell ref="V5:V6"/>
    <mergeCell ref="W5:W6"/>
    <mergeCell ref="C5:F5"/>
    <mergeCell ref="G5:J5"/>
    <mergeCell ref="K5:K6"/>
    <mergeCell ref="L5:L6"/>
    <mergeCell ref="M5:M6"/>
    <mergeCell ref="Y5:Y6"/>
    <mergeCell ref="AA5:AA6"/>
    <mergeCell ref="AC5:AC6"/>
    <mergeCell ref="AE5:AE6"/>
    <mergeCell ref="AD5:AD6"/>
    <mergeCell ref="AF5:AF6"/>
    <mergeCell ref="N5:N6"/>
    <mergeCell ref="O5:O6"/>
    <mergeCell ref="P5:P6"/>
    <mergeCell ref="C2:AE2"/>
    <mergeCell ref="AI3:AJ3"/>
    <mergeCell ref="B26:AJ26"/>
    <mergeCell ref="A4:A6"/>
    <mergeCell ref="B4:B6"/>
    <mergeCell ref="C4:J4"/>
    <mergeCell ref="K4:O4"/>
    <mergeCell ref="P4:U4"/>
    <mergeCell ref="Q5:R5"/>
    <mergeCell ref="S5:S6"/>
    <mergeCell ref="T5:T6"/>
    <mergeCell ref="U5:U6"/>
    <mergeCell ref="AG4:AJ4"/>
    <mergeCell ref="X5:X6"/>
    <mergeCell ref="Z5:Z6"/>
    <mergeCell ref="AB5:AB6"/>
  </mergeCells>
  <pageMargins left="0.11811023622047245" right="0" top="0.15748031496062992" bottom="0" header="0" footer="0"/>
  <pageSetup paperSize="8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в тыс.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Алевтина А. Белокурова</dc:creator>
  <cp:lastModifiedBy>Каролина Н. Завертайло</cp:lastModifiedBy>
  <cp:lastPrinted>2014-12-11T02:36:36Z</cp:lastPrinted>
  <dcterms:created xsi:type="dcterms:W3CDTF">2014-12-03T01:07:49Z</dcterms:created>
  <dcterms:modified xsi:type="dcterms:W3CDTF">2014-12-11T02:51:12Z</dcterms:modified>
</cp:coreProperties>
</file>