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19440" windowHeight="12150" tabRatio="560"/>
  </bookViews>
  <sheets>
    <sheet name="Лист1" sheetId="4" r:id="rId1"/>
  </sheets>
  <calcPr calcId="145621"/>
</workbook>
</file>

<file path=xl/calcChain.xml><?xml version="1.0" encoding="utf-8"?>
<calcChain xmlns="http://schemas.openxmlformats.org/spreadsheetml/2006/main">
  <c r="E13" i="4" l="1"/>
  <c r="E218" i="4"/>
  <c r="D13" i="4" l="1"/>
  <c r="D18" i="4"/>
  <c r="E183" i="4"/>
  <c r="E35" i="4"/>
  <c r="E248" i="4" l="1"/>
  <c r="E253" i="4"/>
  <c r="E243" i="4"/>
  <c r="E238" i="4"/>
  <c r="E233" i="4"/>
  <c r="E228" i="4"/>
  <c r="E223" i="4"/>
  <c r="E222" i="4"/>
  <c r="E220" i="4"/>
  <c r="E219" i="4"/>
  <c r="E213" i="4"/>
  <c r="E208" i="4"/>
  <c r="E203" i="4"/>
  <c r="E198" i="4"/>
  <c r="E193" i="4"/>
  <c r="E195" i="4"/>
  <c r="E190" i="4" s="1"/>
  <c r="E192" i="4"/>
  <c r="E191" i="4"/>
  <c r="E189" i="4"/>
  <c r="E168" i="4"/>
  <c r="E173" i="4"/>
  <c r="E178" i="4"/>
  <c r="E163" i="4"/>
  <c r="E158" i="4"/>
  <c r="E153" i="4"/>
  <c r="E152" i="4"/>
  <c r="E151" i="4"/>
  <c r="E150" i="4"/>
  <c r="E149" i="4"/>
  <c r="E143" i="4"/>
  <c r="E138" i="4"/>
  <c r="E133" i="4"/>
  <c r="E128" i="4"/>
  <c r="E123" i="4"/>
  <c r="E118" i="4"/>
  <c r="E113" i="4"/>
  <c r="E108" i="4"/>
  <c r="E103" i="4"/>
  <c r="E98" i="4"/>
  <c r="E93" i="4"/>
  <c r="E88" i="4"/>
  <c r="E83" i="4"/>
  <c r="E78" i="4"/>
  <c r="E73" i="4"/>
  <c r="E68" i="4"/>
  <c r="E63" i="4"/>
  <c r="E58" i="4"/>
  <c r="E53" i="4"/>
  <c r="E43" i="4"/>
  <c r="E41" i="4"/>
  <c r="E40" i="4"/>
  <c r="E39" i="4"/>
  <c r="E33" i="4"/>
  <c r="E28" i="4"/>
  <c r="E23" i="4"/>
  <c r="E22" i="4"/>
  <c r="D258" i="4"/>
  <c r="D253" i="4"/>
  <c r="D248" i="4"/>
  <c r="D243" i="4"/>
  <c r="D238" i="4"/>
  <c r="D233" i="4"/>
  <c r="D228" i="4"/>
  <c r="D223" i="4"/>
  <c r="D222" i="4"/>
  <c r="D220" i="4"/>
  <c r="D219" i="4"/>
  <c r="D218" i="4" s="1"/>
  <c r="D213" i="4"/>
  <c r="D210" i="4"/>
  <c r="D208" i="4" s="1"/>
  <c r="D205" i="4"/>
  <c r="D203" i="4" s="1"/>
  <c r="D198" i="4"/>
  <c r="D195" i="4"/>
  <c r="D193" i="4"/>
  <c r="D192" i="4"/>
  <c r="D191" i="4"/>
  <c r="D190" i="4"/>
  <c r="D189" i="4"/>
  <c r="D188" i="4" s="1"/>
  <c r="D183" i="4"/>
  <c r="D178" i="4"/>
  <c r="D173" i="4"/>
  <c r="D168" i="4"/>
  <c r="D163" i="4"/>
  <c r="D158" i="4"/>
  <c r="D153" i="4"/>
  <c r="D152" i="4"/>
  <c r="D151" i="4"/>
  <c r="D150" i="4"/>
  <c r="D149" i="4"/>
  <c r="D148" i="4" s="1"/>
  <c r="D143" i="4"/>
  <c r="D140" i="4"/>
  <c r="D138" i="4"/>
  <c r="D133" i="4"/>
  <c r="D130" i="4"/>
  <c r="D128" i="4" s="1"/>
  <c r="D123" i="4"/>
  <c r="D118" i="4"/>
  <c r="D113" i="4"/>
  <c r="D108" i="4"/>
  <c r="D103" i="4"/>
  <c r="D98" i="4"/>
  <c r="D93" i="4"/>
  <c r="D88" i="4"/>
  <c r="D85" i="4"/>
  <c r="D83" i="4" s="1"/>
  <c r="D78" i="4"/>
  <c r="D73" i="4"/>
  <c r="D68" i="4"/>
  <c r="D63" i="4"/>
  <c r="D58" i="4"/>
  <c r="D53" i="4"/>
  <c r="D48" i="4"/>
  <c r="D43" i="4"/>
  <c r="D41" i="4"/>
  <c r="D40" i="4"/>
  <c r="D39" i="4"/>
  <c r="D38" i="4" s="1"/>
  <c r="D35" i="4"/>
  <c r="D33" i="4" s="1"/>
  <c r="D28" i="4"/>
  <c r="D23" i="4"/>
  <c r="D22" i="4"/>
  <c r="D21" i="4"/>
  <c r="D20" i="4"/>
  <c r="D19" i="4"/>
  <c r="E188" i="4" l="1"/>
  <c r="E20" i="4"/>
  <c r="E21" i="4"/>
  <c r="E148" i="4"/>
  <c r="E38" i="4"/>
  <c r="E19" i="4"/>
  <c r="E18" i="4" l="1"/>
  <c r="E15" i="4" l="1"/>
  <c r="E14" i="4"/>
  <c r="D15" i="4"/>
  <c r="D14" i="4" l="1"/>
</calcChain>
</file>

<file path=xl/sharedStrings.xml><?xml version="1.0" encoding="utf-8"?>
<sst xmlns="http://schemas.openxmlformats.org/spreadsheetml/2006/main" count="383" uniqueCount="129">
  <si>
    <t>(наименование государственной программы)</t>
  </si>
  <si>
    <t>(отчетный период)</t>
  </si>
  <si>
    <t>ИНФОРМАЦИЯ</t>
  </si>
  <si>
    <t>о расходовании бюджетных и внебюджетных средств</t>
  </si>
  <si>
    <t>на реализацию государственной программы Приморского края, (тыс.руб.)</t>
  </si>
  <si>
    <t>федеральный бюджет</t>
  </si>
  <si>
    <t>3.4.18.</t>
  </si>
  <si>
    <t>Реконструкция автомобильной дороги Уссурийск - Пограничный - Госграница на участке км 13 - км 20 в Приморском крае</t>
  </si>
  <si>
    <t>Административные штрафы</t>
  </si>
  <si>
    <t xml:space="preserve"> N 
п/п</t>
  </si>
  <si>
    <t xml:space="preserve">Наименование  отдельного мероприятия     </t>
  </si>
  <si>
    <t xml:space="preserve"> Источники ресурсного обеспечения </t>
  </si>
  <si>
    <t xml:space="preserve">Оценка расходов (в соответствии с программой)          </t>
  </si>
  <si>
    <t>Фактические расходы</t>
  </si>
  <si>
    <t xml:space="preserve">3.     </t>
  </si>
  <si>
    <t xml:space="preserve">всего       </t>
  </si>
  <si>
    <t xml:space="preserve">краевой бюджет      </t>
  </si>
  <si>
    <t>бюджет муниципальных образований</t>
  </si>
  <si>
    <t xml:space="preserve">иные внебюджетные источники   </t>
  </si>
  <si>
    <t xml:space="preserve">3.1.   </t>
  </si>
  <si>
    <t xml:space="preserve">3.2.   </t>
  </si>
  <si>
    <t xml:space="preserve">Ремонт автомобильных дорог регионального или межмуниципального значения на   территории Приморского края          </t>
  </si>
  <si>
    <t>федеральный</t>
  </si>
  <si>
    <t xml:space="preserve">краевой  бюджет      </t>
  </si>
  <si>
    <t xml:space="preserve">3.3.   </t>
  </si>
  <si>
    <t xml:space="preserve">Капитальный ремонт  автомобильных дорог регионального или межмуниципального значения на  территории  Приморского края           </t>
  </si>
  <si>
    <t>федеральный  бюджет</t>
  </si>
  <si>
    <t xml:space="preserve">3.4.   </t>
  </si>
  <si>
    <t xml:space="preserve">Строительство и реконструкция   автомобильных дорог регионального или  межмуниципального значения на   территории Приморского края, в   том числе:        </t>
  </si>
  <si>
    <t xml:space="preserve">3.4.1. </t>
  </si>
  <si>
    <t xml:space="preserve">Строительство автомобильной дороги Владивосток - Находка - порт Восточный на участке км 18+500 - км 40+800 в Приморском крае                </t>
  </si>
  <si>
    <t xml:space="preserve">федеральный бюджет      </t>
  </si>
  <si>
    <t xml:space="preserve">3.4.2. </t>
  </si>
  <si>
    <t xml:space="preserve">Реконструкция   автомобильной дороги Уссурийск - Пограничный - Госграница на  участке км 51 - км  72 в Приморском крае         </t>
  </si>
  <si>
    <t xml:space="preserve">3.4.3. </t>
  </si>
  <si>
    <t xml:space="preserve">Реконструкция автомобильной дороги Раздольное - Хасан  на участке Нарвинский перевал км 74 - км 79 в Приморском крае     </t>
  </si>
  <si>
    <t xml:space="preserve">3.4.4. </t>
  </si>
  <si>
    <t xml:space="preserve">Проектно - изыскательские  работы строек будущих лет        </t>
  </si>
  <si>
    <t xml:space="preserve">3.4.5. </t>
  </si>
  <si>
    <t xml:space="preserve">Документация по планировке   территорий           </t>
  </si>
  <si>
    <t xml:space="preserve">федеральный бюджет </t>
  </si>
  <si>
    <t xml:space="preserve">3.4.6. </t>
  </si>
  <si>
    <t xml:space="preserve">Строительство автомобильной дороги Владивосток -  Находка - порт Восточный на участке км 0 - км 18+500 в Приморском крае     </t>
  </si>
  <si>
    <t xml:space="preserve">3.4.7. </t>
  </si>
  <si>
    <t xml:space="preserve">Реконструкция автомобильной дороги Федосьевка - Верхний Перевал - на участке 
р. Бикин Верхний Перевал (ПК 100 - ПК 244) в Приморском  крае                </t>
  </si>
  <si>
    <t xml:space="preserve">3.4.8. </t>
  </si>
  <si>
    <t xml:space="preserve">3.4.9. </t>
  </si>
  <si>
    <t>3.4.10.</t>
  </si>
  <si>
    <t xml:space="preserve">Реконструкция  участков автомобильной дороги от п. Восток до месторождения   "Скрытое"   </t>
  </si>
  <si>
    <t>3.4.11.</t>
  </si>
  <si>
    <t xml:space="preserve">Реконструкция  автомобильной дороги Терней - малая Кема на участке км 40 - км 50 в Приморском  крае  </t>
  </si>
  <si>
    <t>3.4.12.</t>
  </si>
  <si>
    <t xml:space="preserve">Реконструкция  автомобильной дороги Хороль - Реттиховка -  Арсеньев в Приморском крае     </t>
  </si>
  <si>
    <t>3.4.13.</t>
  </si>
  <si>
    <t xml:space="preserve">Реконструкция   автомобильной дороги Штыково - Ивановка - Реттиховка в   Приморском крае     </t>
  </si>
  <si>
    <t>3.4.14.</t>
  </si>
  <si>
    <t>3.4.15.</t>
  </si>
  <si>
    <t xml:space="preserve">Реконструкция  автомобильной дороги Подъезд к бухте   Лазурная от дороги  Хабаровск - Владивосток в  Приморском крае     </t>
  </si>
  <si>
    <t>3.4.16.</t>
  </si>
  <si>
    <t>3.4.17.</t>
  </si>
  <si>
    <t xml:space="preserve">Реконструкция автомобильной дороги Хабаровск -  Владивосток - Светлогорье на   участке км 6 - км 7 в Приморском крае      </t>
  </si>
  <si>
    <t>Реконструкция  автомобильной дороги Киевка -  Преображение на  участке км 18 - км  20 в Приморском крае</t>
  </si>
  <si>
    <t>3.4.19.</t>
  </si>
  <si>
    <t>Реконструкция  автомобильной дороги Уссурийск - Пограничный - Госграница на участке км 72 - км 96 в Приморском крае</t>
  </si>
  <si>
    <t>3.4.20.</t>
  </si>
  <si>
    <t>Строительство автомобильной дороги Владивосток – Находка – порт  Восточный на участке км 43+474 – км 146+197 в Приморском крае</t>
  </si>
  <si>
    <t>3.4.21.</t>
  </si>
  <si>
    <t>Реконструкция автомобильной дороги Рудная Пристань - Терней на участке км 40 – км 46 в Приморском крае</t>
  </si>
  <si>
    <t xml:space="preserve">3.5.   </t>
  </si>
  <si>
    <t xml:space="preserve">Приведение в  нормативное   состояние мостовых  сооружений   на автомобильных дорогах регионального или межмуниципального значения на территории Приморского края             </t>
  </si>
  <si>
    <t xml:space="preserve">3.5.1. </t>
  </si>
  <si>
    <t xml:space="preserve">Строительство мостовых переходов  через реку Большая Уссурка и протоку реки Большая Уссурка на 3 и 4 км  автомобильной дороги Лукьяновка -  Новополтавка в Приморском крае    </t>
  </si>
  <si>
    <t xml:space="preserve">3.5.2. </t>
  </si>
  <si>
    <t xml:space="preserve">Строительство     мостового перехода  через р. Мельгуновка на км 72    автомобильной дороги Михайловка - Турий  Рог в Приморском  крае                </t>
  </si>
  <si>
    <t xml:space="preserve">3.5.3. </t>
  </si>
  <si>
    <t xml:space="preserve">Строительство мостового перехода  через                              р. Ореховка на км 15  автомобильной дороги Ракитное - Маревка в Приморском  крае                </t>
  </si>
  <si>
    <t xml:space="preserve">3.5.4. </t>
  </si>
  <si>
    <t xml:space="preserve">3.5.5. </t>
  </si>
  <si>
    <t xml:space="preserve">Строительство мостового перехода  через ручей Шумный на км 247 + 201  автомобильной дороги Осиновка - Рудная Пристань  в Приморском крае                </t>
  </si>
  <si>
    <t xml:space="preserve">3.5.6. </t>
  </si>
  <si>
    <t xml:space="preserve">Реконструкция мостового перехода на км 1 + 300  автомобильной дороги Новолитовск - Васильевка в Приморском крае                </t>
  </si>
  <si>
    <t xml:space="preserve">3.5.7. </t>
  </si>
  <si>
    <t xml:space="preserve">Капитальный ремонт  мостовых сооружений           </t>
  </si>
  <si>
    <t>3.6.</t>
  </si>
  <si>
    <t xml:space="preserve">Развитие г. Владивостока как центра международного  сотрудничества в  АТР, в том числе:   </t>
  </si>
  <si>
    <t xml:space="preserve">3.6.1. 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</si>
  <si>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Хабаровск-Владивосток с островом Русский</t>
  </si>
  <si>
    <t xml:space="preserve">3.6.2. </t>
  </si>
  <si>
    <t>Строительство автомобильной дороги бухта Патрокл-мостовой переход через бухту Золотой Рог</t>
  </si>
  <si>
    <t xml:space="preserve">3.6.3. </t>
  </si>
  <si>
    <t xml:space="preserve">Строительство автомобильной дороги                              пос. Новый - полуостров Де-Фриз - Седанка - бухта  Патрокл с  низководным мостом  (эстакадой) Де-Фриз - Седанка  </t>
  </si>
  <si>
    <t xml:space="preserve">3.6.4. </t>
  </si>
  <si>
    <t xml:space="preserve">3.6.5. </t>
  </si>
  <si>
    <t xml:space="preserve">Строительство  транспортной развязки к  концертно- спортивному    комплексу                                в  г. Владивостоке        </t>
  </si>
  <si>
    <t xml:space="preserve">3.7.   </t>
  </si>
  <si>
    <t xml:space="preserve">Предоставление     субсидий бюджетам  муниципальных  образований Приморского края, в том числе:          </t>
  </si>
  <si>
    <t xml:space="preserve">3.7.1. </t>
  </si>
  <si>
    <t xml:space="preserve">на софинансирование мероприятий  муниципальных образований Приморского края по проведению капитального ремонта и ремонта автомобильных дорог общего пользования  населенных пунктов   </t>
  </si>
  <si>
    <t xml:space="preserve">3.7.2. </t>
  </si>
  <si>
    <t xml:space="preserve">на софинансирование мероприятий муниципальных образований Приморского края по проведению  капитального ремонта и ремонта дворовых  территорий многоквартирных  домов, проездов к дворовым территориям многоквартирных домов населенных пунктов       </t>
  </si>
  <si>
    <t xml:space="preserve">3.7.3. </t>
  </si>
  <si>
    <t xml:space="preserve">на софинансирование мероприятий  муниципальных  образований  Приморского края по проектированию,  строительству, реконструкции   автомобильных дорог общего пользования  местного значения с твердым покрытием до сельских населенных пунктов, не имеющих круглогодичной связи с сетью автомобильных дорог общего пользования          </t>
  </si>
  <si>
    <t xml:space="preserve">3.8.   </t>
  </si>
  <si>
    <t xml:space="preserve">Управление развитием дорожной отрасли    </t>
  </si>
  <si>
    <t xml:space="preserve">3.9.   </t>
  </si>
  <si>
    <t>Расходы, связанные с исполнением решений, принятых судебными органами</t>
  </si>
  <si>
    <t xml:space="preserve">3.10.   </t>
  </si>
  <si>
    <t>5.23.</t>
  </si>
  <si>
    <t>Всего</t>
  </si>
  <si>
    <t>федеральный бюджет (субсидии, субвенции, иные межбюджетные трансферты)</t>
  </si>
  <si>
    <t>краевой бюджет</t>
  </si>
  <si>
    <t>иные внебюджетные источники</t>
  </si>
  <si>
    <t xml:space="preserve">Подпрограмма 4 «Повышение безопасности дорожного движения в Приморском крае» на 2013-2017 годы </t>
  </si>
  <si>
    <t>Приложение 1</t>
  </si>
  <si>
    <t>-</t>
  </si>
  <si>
    <t xml:space="preserve">Содержание   автомобильных дорог регионального или межмуниципального значения на      территории Приморского края             </t>
  </si>
  <si>
    <t xml:space="preserve">Реконструкция  автомобильной дороги Владивосток - Артем на участке км 18 - 
км 43 в Приморском  крае                </t>
  </si>
  <si>
    <t xml:space="preserve">Строительство крытого надземного  пешеходного моста на автомобильной дороге Подъезд к аэропорту 
г. Владивостока     </t>
  </si>
  <si>
    <t xml:space="preserve">Строительство мостового перехода  через р. Арсеньевка на км 94  автомобильной дороги Кировский - Николо-Михайловка - Яковлевка в Приморском крае                </t>
  </si>
  <si>
    <t xml:space="preserve">Строительство примыканий автомобильной дороги пос. Новый - полуостров Де-Фриз - Седанка - бухта 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
ул. Фадеева, ул. Космонавтов 
и ул. Снеговой            </t>
  </si>
  <si>
    <t>3.7.4.</t>
  </si>
  <si>
    <t>на софинансирование мероприятий муниципальных образований Приморского края по проектированию, строительству подъездных автомобильных дорог, подъездов к земельным участкам, предоставляенным (предоставляемым) на бесплатной основе гражданам, имеющим трёх и более детей, и гражданам, имеющим двух детей, а также молодым семьям</t>
  </si>
  <si>
    <t xml:space="preserve">3.11.   </t>
  </si>
  <si>
    <t>Страхование государственных гражданских служащих Приморского края</t>
  </si>
  <si>
    <t>Проведение мероприятий по повышению безопасности дорожного движения на автомобильных дорогах регионального или межмуниципального значения</t>
  </si>
  <si>
    <t>на 01.10.2014 год</t>
  </si>
  <si>
    <t>«Развитие транспортного комплекса Приморского края» на 2013 – 2021 годы</t>
  </si>
  <si>
    <t xml:space="preserve">Строительство  автомобильной дороги от автомобильной дороги федерального значения Хабаровск - Владивосток до автомобильной дороги Владивосток -    Находка - порт Восточный в  Приморском крае     </t>
  </si>
  <si>
    <t xml:space="preserve">Подпрограмма 2 "Развитие дорожной отрасли в Приморском крае на 2013 - 
2017 годы"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</si>
</sst>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right" vertical="center" wrapText="1"/>
    </xf>
    <xf numFmtId="0" fontId="4" fillId="0" borderId="0" xfId="0" applyFont="1" applyFill="1"/>
    <xf numFmtId="0" fontId="4" fillId="0" borderId="1" xfId="0" applyFont="1" applyFill="1" applyBorder="1" applyAlignment="1">
      <alignment vertical="top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vertical="top" shrinkToFit="1"/>
    </xf>
    <xf numFmtId="4" fontId="4" fillId="0" borderId="0" xfId="0" applyNumberFormat="1" applyFont="1" applyFill="1"/>
    <xf numFmtId="4" fontId="4" fillId="0" borderId="1" xfId="0" applyNumberFormat="1" applyFont="1" applyFill="1" applyBorder="1" applyAlignment="1">
      <alignment horizontal="right" vertical="center" shrinkToFit="1"/>
    </xf>
    <xf numFmtId="4" fontId="4" fillId="0" borderId="1" xfId="0" applyNumberFormat="1" applyFont="1" applyFill="1" applyBorder="1" applyAlignment="1">
      <alignment horizontal="right" vertical="top" shrinkToFit="1"/>
    </xf>
    <xf numFmtId="0" fontId="6" fillId="0" borderId="1" xfId="0" applyFont="1" applyFill="1" applyBorder="1" applyAlignment="1" applyProtection="1">
      <alignment horizontal="lef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2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 shrinkToFit="1"/>
    </xf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justify" vertical="top" wrapText="1" shrinkToFit="1"/>
    </xf>
    <xf numFmtId="0" fontId="4" fillId="0" borderId="4" xfId="0" applyFont="1" applyFill="1" applyBorder="1" applyAlignment="1">
      <alignment horizontal="justify" vertical="top" wrapText="1" shrinkToFit="1"/>
    </xf>
    <xf numFmtId="0" fontId="4" fillId="0" borderId="3" xfId="0" applyFont="1" applyFill="1" applyBorder="1" applyAlignment="1">
      <alignment horizontal="justify" vertical="top" wrapText="1" shrinkToFi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2"/>
  <sheetViews>
    <sheetView tabSelected="1" zoomScale="120" zoomScaleNormal="120" workbookViewId="0">
      <selection activeCell="E14" sqref="E14"/>
    </sheetView>
  </sheetViews>
  <sheetFormatPr defaultRowHeight="12" x14ac:dyDescent="0.2"/>
  <cols>
    <col min="1" max="1" width="4.85546875" style="19" customWidth="1"/>
    <col min="2" max="2" width="40" style="2" customWidth="1"/>
    <col min="3" max="3" width="28.140625" style="2" customWidth="1"/>
    <col min="4" max="4" width="15" style="1" customWidth="1"/>
    <col min="5" max="5" width="12.42578125" style="1" customWidth="1"/>
    <col min="6" max="6" width="14.5703125" style="1" customWidth="1"/>
    <col min="7" max="7" width="10.85546875" style="2" bestFit="1" customWidth="1"/>
    <col min="8" max="16384" width="9.140625" style="2"/>
  </cols>
  <sheetData>
    <row r="1" spans="1:6" x14ac:dyDescent="0.2">
      <c r="A1" s="45" t="s">
        <v>113</v>
      </c>
      <c r="B1" s="45"/>
      <c r="C1" s="45"/>
      <c r="D1" s="45"/>
      <c r="E1" s="45"/>
    </row>
    <row r="2" spans="1:6" x14ac:dyDescent="0.2">
      <c r="A2" s="3"/>
      <c r="B2" s="3"/>
      <c r="C2" s="3"/>
      <c r="D2" s="3"/>
      <c r="E2" s="3"/>
    </row>
    <row r="3" spans="1:6" x14ac:dyDescent="0.2">
      <c r="A3" s="40" t="s">
        <v>2</v>
      </c>
      <c r="B3" s="40"/>
      <c r="C3" s="40"/>
      <c r="D3" s="40"/>
      <c r="E3" s="40"/>
    </row>
    <row r="4" spans="1:6" x14ac:dyDescent="0.2">
      <c r="A4" s="40" t="s">
        <v>3</v>
      </c>
      <c r="B4" s="40"/>
      <c r="C4" s="40"/>
      <c r="D4" s="40"/>
      <c r="E4" s="40"/>
    </row>
    <row r="5" spans="1:6" x14ac:dyDescent="0.2">
      <c r="A5" s="40" t="s">
        <v>4</v>
      </c>
      <c r="B5" s="40"/>
      <c r="C5" s="40"/>
      <c r="D5" s="40"/>
      <c r="E5" s="40"/>
    </row>
    <row r="6" spans="1:6" x14ac:dyDescent="0.2">
      <c r="A6" s="46" t="s">
        <v>126</v>
      </c>
      <c r="B6" s="40"/>
      <c r="C6" s="40"/>
      <c r="D6" s="40"/>
      <c r="E6" s="40"/>
    </row>
    <row r="7" spans="1:6" x14ac:dyDescent="0.2">
      <c r="A7" s="40" t="s">
        <v>0</v>
      </c>
      <c r="B7" s="40"/>
      <c r="C7" s="40"/>
      <c r="D7" s="40"/>
      <c r="E7" s="40"/>
    </row>
    <row r="8" spans="1:6" x14ac:dyDescent="0.2">
      <c r="A8" s="40" t="s">
        <v>125</v>
      </c>
      <c r="B8" s="40"/>
      <c r="C8" s="40"/>
      <c r="D8" s="40"/>
      <c r="E8" s="40"/>
    </row>
    <row r="9" spans="1:6" x14ac:dyDescent="0.2">
      <c r="A9" s="41" t="s">
        <v>1</v>
      </c>
      <c r="B9" s="40"/>
      <c r="C9" s="40"/>
      <c r="D9" s="40"/>
      <c r="E9" s="40"/>
    </row>
    <row r="11" spans="1:6" s="8" customFormat="1" ht="36" x14ac:dyDescent="0.2">
      <c r="A11" s="4" t="s">
        <v>9</v>
      </c>
      <c r="B11" s="5" t="s">
        <v>10</v>
      </c>
      <c r="C11" s="4" t="s">
        <v>11</v>
      </c>
      <c r="D11" s="5" t="s">
        <v>12</v>
      </c>
      <c r="E11" s="6" t="s">
        <v>13</v>
      </c>
      <c r="F11" s="7"/>
    </row>
    <row r="12" spans="1:6" s="8" customFormat="1" x14ac:dyDescent="0.2">
      <c r="A12" s="4">
        <v>1</v>
      </c>
      <c r="B12" s="4">
        <v>2</v>
      </c>
      <c r="C12" s="4">
        <v>3</v>
      </c>
      <c r="D12" s="5">
        <v>4</v>
      </c>
      <c r="E12" s="5">
        <v>5</v>
      </c>
      <c r="F12" s="7"/>
    </row>
    <row r="13" spans="1:6" s="8" customFormat="1" x14ac:dyDescent="0.2">
      <c r="A13" s="37"/>
      <c r="B13" s="42" t="s">
        <v>108</v>
      </c>
      <c r="C13" s="9" t="s">
        <v>15</v>
      </c>
      <c r="D13" s="10">
        <f>D14+D15+D16+D17</f>
        <v>27438702.379999999</v>
      </c>
      <c r="E13" s="10">
        <f>E14+E15+E16</f>
        <v>3377113.5760299996</v>
      </c>
      <c r="F13" s="7"/>
    </row>
    <row r="14" spans="1:6" s="8" customFormat="1" x14ac:dyDescent="0.2">
      <c r="A14" s="38"/>
      <c r="B14" s="43"/>
      <c r="C14" s="9" t="s">
        <v>5</v>
      </c>
      <c r="D14" s="10">
        <f>D19+D264</f>
        <v>1833180.0499999998</v>
      </c>
      <c r="E14" s="10">
        <f>E19+E264</f>
        <v>209711.52430000002</v>
      </c>
      <c r="F14" s="7"/>
    </row>
    <row r="15" spans="1:6" s="8" customFormat="1" x14ac:dyDescent="0.2">
      <c r="A15" s="38"/>
      <c r="B15" s="43"/>
      <c r="C15" s="9" t="s">
        <v>16</v>
      </c>
      <c r="D15" s="10">
        <f>D20</f>
        <v>7363107.3300000001</v>
      </c>
      <c r="E15" s="10">
        <f>E20</f>
        <v>3156405.7201799997</v>
      </c>
      <c r="F15" s="7"/>
    </row>
    <row r="16" spans="1:6" s="8" customFormat="1" ht="24" x14ac:dyDescent="0.2">
      <c r="A16" s="38"/>
      <c r="B16" s="43"/>
      <c r="C16" s="9" t="s">
        <v>17</v>
      </c>
      <c r="D16" s="10">
        <v>23128</v>
      </c>
      <c r="E16" s="10">
        <v>10996.331550000001</v>
      </c>
      <c r="F16" s="7"/>
    </row>
    <row r="17" spans="1:7" s="8" customFormat="1" x14ac:dyDescent="0.2">
      <c r="A17" s="39"/>
      <c r="B17" s="44"/>
      <c r="C17" s="9" t="s">
        <v>18</v>
      </c>
      <c r="D17" s="10">
        <v>18219287</v>
      </c>
      <c r="E17" s="10">
        <v>0</v>
      </c>
      <c r="F17" s="7"/>
    </row>
    <row r="18" spans="1:7" s="8" customFormat="1" ht="12.75" customHeight="1" x14ac:dyDescent="0.2">
      <c r="A18" s="37" t="s">
        <v>14</v>
      </c>
      <c r="B18" s="34" t="s">
        <v>128</v>
      </c>
      <c r="C18" s="11" t="s">
        <v>15</v>
      </c>
      <c r="D18" s="12">
        <f>D19+D20+D21+D22</f>
        <v>27438702.379999999</v>
      </c>
      <c r="E18" s="12">
        <f>E19+E20+E21+E22</f>
        <v>3377113.5760299996</v>
      </c>
      <c r="F18" s="7"/>
      <c r="G18" s="13"/>
    </row>
    <row r="19" spans="1:7" s="8" customFormat="1" x14ac:dyDescent="0.2">
      <c r="A19" s="38"/>
      <c r="B19" s="35"/>
      <c r="C19" s="11" t="s">
        <v>5</v>
      </c>
      <c r="D19" s="12">
        <f>D24+D29+D34+D39+D149+D189+D219+D244+D249+D254</f>
        <v>1833180.0499999998</v>
      </c>
      <c r="E19" s="12">
        <f>E24+E29+E34+E39+E149+E189+E219+E244+E249+E254</f>
        <v>209711.52430000002</v>
      </c>
      <c r="F19" s="7"/>
    </row>
    <row r="20" spans="1:7" s="8" customFormat="1" x14ac:dyDescent="0.2">
      <c r="A20" s="38"/>
      <c r="B20" s="35"/>
      <c r="C20" s="11" t="s">
        <v>16</v>
      </c>
      <c r="D20" s="12">
        <f>D25+D30+D35+D40+D150+D190+D220+D245+D250+D255+D260</f>
        <v>7363107.3300000001</v>
      </c>
      <c r="E20" s="12">
        <f>E25+E30+E35+E40+E150+E190+E220+E245+E250+E255+E260</f>
        <v>3156405.7201799997</v>
      </c>
      <c r="F20" s="7"/>
    </row>
    <row r="21" spans="1:7" s="8" customFormat="1" ht="24" x14ac:dyDescent="0.2">
      <c r="A21" s="38"/>
      <c r="B21" s="35"/>
      <c r="C21" s="11" t="s">
        <v>17</v>
      </c>
      <c r="D21" s="12">
        <f t="shared" ref="D21:E22" si="0">D26+D31+D36+D41+D151+D186+D221+D246+D251</f>
        <v>23128</v>
      </c>
      <c r="E21" s="12">
        <f t="shared" si="0"/>
        <v>10996.331550000001</v>
      </c>
      <c r="F21" s="7"/>
    </row>
    <row r="22" spans="1:7" s="8" customFormat="1" x14ac:dyDescent="0.2">
      <c r="A22" s="39"/>
      <c r="B22" s="36"/>
      <c r="C22" s="11" t="s">
        <v>18</v>
      </c>
      <c r="D22" s="12">
        <f t="shared" si="0"/>
        <v>18219287</v>
      </c>
      <c r="E22" s="12">
        <f t="shared" si="0"/>
        <v>0</v>
      </c>
      <c r="F22" s="7"/>
    </row>
    <row r="23" spans="1:7" s="8" customFormat="1" x14ac:dyDescent="0.2">
      <c r="A23" s="20" t="s">
        <v>19</v>
      </c>
      <c r="B23" s="21" t="s">
        <v>115</v>
      </c>
      <c r="C23" s="11" t="s">
        <v>15</v>
      </c>
      <c r="D23" s="12">
        <f>D24+D25+D26+D27</f>
        <v>2760396.08</v>
      </c>
      <c r="E23" s="12">
        <f>E24+E25+E26+E27</f>
        <v>1673617.0359199999</v>
      </c>
      <c r="F23" s="7"/>
    </row>
    <row r="24" spans="1:7" s="8" customFormat="1" x14ac:dyDescent="0.2">
      <c r="A24" s="20"/>
      <c r="B24" s="21"/>
      <c r="C24" s="11" t="s">
        <v>5</v>
      </c>
      <c r="D24" s="12">
        <v>0</v>
      </c>
      <c r="E24" s="12">
        <v>0</v>
      </c>
      <c r="F24" s="7"/>
    </row>
    <row r="25" spans="1:7" s="8" customFormat="1" x14ac:dyDescent="0.2">
      <c r="A25" s="20"/>
      <c r="B25" s="21"/>
      <c r="C25" s="11" t="s">
        <v>16</v>
      </c>
      <c r="D25" s="12">
        <v>2760396.08</v>
      </c>
      <c r="E25" s="12">
        <v>1673617.0359199999</v>
      </c>
      <c r="F25" s="7"/>
    </row>
    <row r="26" spans="1:7" s="8" customFormat="1" ht="24" x14ac:dyDescent="0.2">
      <c r="A26" s="20"/>
      <c r="B26" s="21"/>
      <c r="C26" s="11" t="s">
        <v>17</v>
      </c>
      <c r="D26" s="12">
        <v>0</v>
      </c>
      <c r="E26" s="12">
        <v>0</v>
      </c>
      <c r="F26" s="7"/>
    </row>
    <row r="27" spans="1:7" s="8" customFormat="1" x14ac:dyDescent="0.2">
      <c r="A27" s="20"/>
      <c r="B27" s="21"/>
      <c r="C27" s="11" t="s">
        <v>18</v>
      </c>
      <c r="D27" s="12">
        <v>0</v>
      </c>
      <c r="E27" s="12">
        <v>0</v>
      </c>
      <c r="F27" s="7"/>
    </row>
    <row r="28" spans="1:7" s="8" customFormat="1" x14ac:dyDescent="0.2">
      <c r="A28" s="20" t="s">
        <v>20</v>
      </c>
      <c r="B28" s="21" t="s">
        <v>21</v>
      </c>
      <c r="C28" s="11" t="s">
        <v>15</v>
      </c>
      <c r="D28" s="12">
        <f>D29+D30+D31+D32</f>
        <v>2222354.8200000003</v>
      </c>
      <c r="E28" s="12">
        <f>E29+E30+E31+E32</f>
        <v>303786.56456999999</v>
      </c>
      <c r="F28" s="7"/>
    </row>
    <row r="29" spans="1:7" s="8" customFormat="1" x14ac:dyDescent="0.2">
      <c r="A29" s="20"/>
      <c r="B29" s="21"/>
      <c r="C29" s="11" t="s">
        <v>22</v>
      </c>
      <c r="D29" s="12">
        <v>375900</v>
      </c>
      <c r="E29" s="12">
        <v>161991.057</v>
      </c>
      <c r="F29" s="7"/>
    </row>
    <row r="30" spans="1:7" s="8" customFormat="1" x14ac:dyDescent="0.2">
      <c r="A30" s="20"/>
      <c r="B30" s="21"/>
      <c r="C30" s="11" t="s">
        <v>23</v>
      </c>
      <c r="D30" s="12">
        <v>1846454.82</v>
      </c>
      <c r="E30" s="12">
        <v>141795.50756999999</v>
      </c>
      <c r="F30" s="7"/>
    </row>
    <row r="31" spans="1:7" s="8" customFormat="1" ht="24" x14ac:dyDescent="0.2">
      <c r="A31" s="20"/>
      <c r="B31" s="21"/>
      <c r="C31" s="11" t="s">
        <v>17</v>
      </c>
      <c r="D31" s="12">
        <v>0</v>
      </c>
      <c r="E31" s="12">
        <v>0</v>
      </c>
      <c r="F31" s="7"/>
    </row>
    <row r="32" spans="1:7" s="8" customFormat="1" x14ac:dyDescent="0.2">
      <c r="A32" s="20"/>
      <c r="B32" s="21"/>
      <c r="C32" s="11" t="s">
        <v>18</v>
      </c>
      <c r="D32" s="12">
        <v>0</v>
      </c>
      <c r="E32" s="12">
        <v>0</v>
      </c>
      <c r="F32" s="7"/>
    </row>
    <row r="33" spans="1:7" s="8" customFormat="1" x14ac:dyDescent="0.2">
      <c r="A33" s="20" t="s">
        <v>24</v>
      </c>
      <c r="B33" s="21" t="s">
        <v>25</v>
      </c>
      <c r="C33" s="11" t="s">
        <v>15</v>
      </c>
      <c r="D33" s="12">
        <f>D34+D35+D36+D37</f>
        <v>299838.88999999996</v>
      </c>
      <c r="E33" s="12">
        <f>E34+E35+E36+E37</f>
        <v>165160.41172999999</v>
      </c>
      <c r="F33" s="7"/>
    </row>
    <row r="34" spans="1:7" s="8" customFormat="1" x14ac:dyDescent="0.2">
      <c r="A34" s="20"/>
      <c r="B34" s="21"/>
      <c r="C34" s="11" t="s">
        <v>26</v>
      </c>
      <c r="D34" s="12">
        <v>0</v>
      </c>
      <c r="E34" s="12">
        <v>0</v>
      </c>
      <c r="F34" s="7"/>
    </row>
    <row r="35" spans="1:7" s="8" customFormat="1" x14ac:dyDescent="0.2">
      <c r="A35" s="20"/>
      <c r="B35" s="21"/>
      <c r="C35" s="11" t="s">
        <v>16</v>
      </c>
      <c r="D35" s="12">
        <f>281240.22+18598.67</f>
        <v>299838.88999999996</v>
      </c>
      <c r="E35" s="12">
        <f>165121.66173+38.75</f>
        <v>165160.41172999999</v>
      </c>
      <c r="F35" s="7"/>
      <c r="G35" s="13"/>
    </row>
    <row r="36" spans="1:7" s="8" customFormat="1" ht="24" x14ac:dyDescent="0.2">
      <c r="A36" s="20"/>
      <c r="B36" s="21"/>
      <c r="C36" s="11" t="s">
        <v>17</v>
      </c>
      <c r="D36" s="12">
        <v>0</v>
      </c>
      <c r="E36" s="12">
        <v>0</v>
      </c>
      <c r="F36" s="7"/>
    </row>
    <row r="37" spans="1:7" s="8" customFormat="1" x14ac:dyDescent="0.2">
      <c r="A37" s="20"/>
      <c r="B37" s="21"/>
      <c r="C37" s="11" t="s">
        <v>18</v>
      </c>
      <c r="D37" s="12">
        <v>0</v>
      </c>
      <c r="E37" s="12">
        <v>0</v>
      </c>
      <c r="F37" s="7"/>
    </row>
    <row r="38" spans="1:7" s="8" customFormat="1" x14ac:dyDescent="0.2">
      <c r="A38" s="20" t="s">
        <v>27</v>
      </c>
      <c r="B38" s="21" t="s">
        <v>28</v>
      </c>
      <c r="C38" s="11" t="s">
        <v>15</v>
      </c>
      <c r="D38" s="12">
        <f>D39+D40+D41+D42</f>
        <v>20662539.399999999</v>
      </c>
      <c r="E38" s="12">
        <f>E39+E40+E41+E42</f>
        <v>589855.77913999988</v>
      </c>
      <c r="F38" s="7"/>
    </row>
    <row r="39" spans="1:7" s="8" customFormat="1" x14ac:dyDescent="0.2">
      <c r="A39" s="20"/>
      <c r="B39" s="21"/>
      <c r="C39" s="11" t="s">
        <v>22</v>
      </c>
      <c r="D39" s="12">
        <f>D44+D49+D54+D59+D64+D69+D74+D79+D84+D89+D94+D99+D104+D109+D119+D124+D129+D134</f>
        <v>1456239.8499999999</v>
      </c>
      <c r="E39" s="12">
        <f>E44+E49+E54+E59+E64+E69+E74+E79+E84+E89+E94+E99+E104+E109+E119+E124+E129+E134</f>
        <v>46680.2673</v>
      </c>
      <c r="F39" s="7"/>
    </row>
    <row r="40" spans="1:7" s="8" customFormat="1" x14ac:dyDescent="0.2">
      <c r="A40" s="20"/>
      <c r="B40" s="21"/>
      <c r="C40" s="11" t="s">
        <v>16</v>
      </c>
      <c r="D40" s="12">
        <f>D45+D50+D55+D60+D65+D70+D75+D80+D85+D90+D95+D100+D105+D110+D115+D120+D125+D130+D135+D140</f>
        <v>987012.55</v>
      </c>
      <c r="E40" s="12">
        <f>E45+E50+E55+E60+E65+E70+E75+E80+E85+E90+E95+E100+E105+E110+E115+E120+E125+E130+E135+E140</f>
        <v>543175.51183999993</v>
      </c>
      <c r="F40" s="7"/>
    </row>
    <row r="41" spans="1:7" s="8" customFormat="1" ht="24" x14ac:dyDescent="0.2">
      <c r="A41" s="20"/>
      <c r="B41" s="21"/>
      <c r="C41" s="11" t="s">
        <v>17</v>
      </c>
      <c r="D41" s="12">
        <f t="shared" ref="D41:E41" si="1">D46+D51+D56+D61+D66+D71+D76+D81+D86+D91+D96+D101+D106+D111+D116+D121+D126+D131+D136</f>
        <v>0</v>
      </c>
      <c r="E41" s="12">
        <f t="shared" si="1"/>
        <v>0</v>
      </c>
      <c r="F41" s="7"/>
    </row>
    <row r="42" spans="1:7" s="8" customFormat="1" x14ac:dyDescent="0.2">
      <c r="A42" s="20"/>
      <c r="B42" s="21"/>
      <c r="C42" s="11" t="s">
        <v>18</v>
      </c>
      <c r="D42" s="12">
        <v>18219287</v>
      </c>
      <c r="E42" s="12">
        <v>0</v>
      </c>
      <c r="F42" s="7"/>
    </row>
    <row r="43" spans="1:7" s="8" customFormat="1" x14ac:dyDescent="0.2">
      <c r="A43" s="20" t="s">
        <v>29</v>
      </c>
      <c r="B43" s="34" t="s">
        <v>30</v>
      </c>
      <c r="C43" s="11" t="s">
        <v>15</v>
      </c>
      <c r="D43" s="12">
        <f>D44+D45+D46+D47</f>
        <v>3662.72</v>
      </c>
      <c r="E43" s="12">
        <f>E44+E45+E46+E47</f>
        <v>3105.9549999999999</v>
      </c>
      <c r="F43" s="7"/>
    </row>
    <row r="44" spans="1:7" s="8" customFormat="1" x14ac:dyDescent="0.2">
      <c r="A44" s="20"/>
      <c r="B44" s="35"/>
      <c r="C44" s="11" t="s">
        <v>31</v>
      </c>
      <c r="D44" s="12">
        <v>0</v>
      </c>
      <c r="E44" s="12">
        <v>0</v>
      </c>
      <c r="F44" s="7"/>
    </row>
    <row r="45" spans="1:7" s="8" customFormat="1" x14ac:dyDescent="0.2">
      <c r="A45" s="20"/>
      <c r="B45" s="35"/>
      <c r="C45" s="11" t="s">
        <v>16</v>
      </c>
      <c r="D45" s="12">
        <v>3662.72</v>
      </c>
      <c r="E45" s="12">
        <v>3105.9549999999999</v>
      </c>
      <c r="F45" s="7"/>
    </row>
    <row r="46" spans="1:7" s="8" customFormat="1" ht="24" x14ac:dyDescent="0.2">
      <c r="A46" s="20"/>
      <c r="B46" s="35"/>
      <c r="C46" s="11" t="s">
        <v>17</v>
      </c>
      <c r="D46" s="12">
        <v>0</v>
      </c>
      <c r="E46" s="12">
        <v>0</v>
      </c>
      <c r="F46" s="7"/>
    </row>
    <row r="47" spans="1:7" s="8" customFormat="1" x14ac:dyDescent="0.2">
      <c r="A47" s="20"/>
      <c r="B47" s="36"/>
      <c r="C47" s="11" t="s">
        <v>18</v>
      </c>
      <c r="D47" s="12">
        <v>0</v>
      </c>
      <c r="E47" s="12">
        <v>0</v>
      </c>
      <c r="F47" s="7"/>
    </row>
    <row r="48" spans="1:7" s="8" customFormat="1" x14ac:dyDescent="0.2">
      <c r="A48" s="20" t="s">
        <v>32</v>
      </c>
      <c r="B48" s="21" t="s">
        <v>33</v>
      </c>
      <c r="C48" s="11" t="s">
        <v>15</v>
      </c>
      <c r="D48" s="12">
        <f>D49+D50+D51+D52</f>
        <v>1943</v>
      </c>
      <c r="E48" s="12">
        <v>0</v>
      </c>
      <c r="F48" s="7"/>
    </row>
    <row r="49" spans="1:6" s="8" customFormat="1" x14ac:dyDescent="0.2">
      <c r="A49" s="20"/>
      <c r="B49" s="21"/>
      <c r="C49" s="11" t="s">
        <v>31</v>
      </c>
      <c r="D49" s="12">
        <v>1943</v>
      </c>
      <c r="E49" s="12">
        <v>0</v>
      </c>
      <c r="F49" s="7"/>
    </row>
    <row r="50" spans="1:6" s="8" customFormat="1" x14ac:dyDescent="0.2">
      <c r="A50" s="20"/>
      <c r="B50" s="21"/>
      <c r="C50" s="11" t="s">
        <v>16</v>
      </c>
      <c r="D50" s="12">
        <v>0</v>
      </c>
      <c r="E50" s="12">
        <v>0</v>
      </c>
      <c r="F50" s="7"/>
    </row>
    <row r="51" spans="1:6" s="8" customFormat="1" ht="24" x14ac:dyDescent="0.2">
      <c r="A51" s="20"/>
      <c r="B51" s="21"/>
      <c r="C51" s="11" t="s">
        <v>17</v>
      </c>
      <c r="D51" s="12">
        <v>0</v>
      </c>
      <c r="E51" s="12">
        <v>0</v>
      </c>
      <c r="F51" s="7"/>
    </row>
    <row r="52" spans="1:6" s="8" customFormat="1" x14ac:dyDescent="0.2">
      <c r="A52" s="20"/>
      <c r="B52" s="21"/>
      <c r="C52" s="11" t="s">
        <v>18</v>
      </c>
      <c r="D52" s="12">
        <v>0</v>
      </c>
      <c r="E52" s="12">
        <v>0</v>
      </c>
      <c r="F52" s="7"/>
    </row>
    <row r="53" spans="1:6" s="8" customFormat="1" x14ac:dyDescent="0.2">
      <c r="A53" s="20" t="s">
        <v>34</v>
      </c>
      <c r="B53" s="34" t="s">
        <v>35</v>
      </c>
      <c r="C53" s="11" t="s">
        <v>15</v>
      </c>
      <c r="D53" s="12">
        <f>D54+D55+D56+D57</f>
        <v>364125.54000000004</v>
      </c>
      <c r="E53" s="12">
        <f>E54+E55+E56+E57</f>
        <v>46684.2673</v>
      </c>
      <c r="F53" s="7"/>
    </row>
    <row r="54" spans="1:6" s="8" customFormat="1" x14ac:dyDescent="0.2">
      <c r="A54" s="20"/>
      <c r="B54" s="35"/>
      <c r="C54" s="11" t="s">
        <v>31</v>
      </c>
      <c r="D54" s="12">
        <v>349020.95</v>
      </c>
      <c r="E54" s="12">
        <v>46680.2673</v>
      </c>
      <c r="F54" s="7"/>
    </row>
    <row r="55" spans="1:6" s="8" customFormat="1" x14ac:dyDescent="0.2">
      <c r="A55" s="20"/>
      <c r="B55" s="35"/>
      <c r="C55" s="11" t="s">
        <v>16</v>
      </c>
      <c r="D55" s="12">
        <v>15104.59</v>
      </c>
      <c r="E55" s="12">
        <v>4</v>
      </c>
      <c r="F55" s="7"/>
    </row>
    <row r="56" spans="1:6" s="8" customFormat="1" ht="24" x14ac:dyDescent="0.2">
      <c r="A56" s="20"/>
      <c r="B56" s="35"/>
      <c r="C56" s="11" t="s">
        <v>17</v>
      </c>
      <c r="D56" s="12">
        <v>0</v>
      </c>
      <c r="E56" s="12">
        <v>0</v>
      </c>
      <c r="F56" s="7"/>
    </row>
    <row r="57" spans="1:6" s="8" customFormat="1" x14ac:dyDescent="0.2">
      <c r="A57" s="20"/>
      <c r="B57" s="36"/>
      <c r="C57" s="11" t="s">
        <v>18</v>
      </c>
      <c r="D57" s="12">
        <v>0</v>
      </c>
      <c r="E57" s="12">
        <v>0</v>
      </c>
      <c r="F57" s="7"/>
    </row>
    <row r="58" spans="1:6" s="8" customFormat="1" x14ac:dyDescent="0.2">
      <c r="A58" s="20" t="s">
        <v>36</v>
      </c>
      <c r="B58" s="21" t="s">
        <v>37</v>
      </c>
      <c r="C58" s="11" t="s">
        <v>15</v>
      </c>
      <c r="D58" s="12">
        <f>D59+D60+D61+D62</f>
        <v>18450</v>
      </c>
      <c r="E58" s="12">
        <f>E59+E60+E61+E62</f>
        <v>1972.9</v>
      </c>
      <c r="F58" s="7"/>
    </row>
    <row r="59" spans="1:6" s="8" customFormat="1" x14ac:dyDescent="0.2">
      <c r="A59" s="20"/>
      <c r="B59" s="21"/>
      <c r="C59" s="11" t="s">
        <v>31</v>
      </c>
      <c r="D59" s="12">
        <v>0</v>
      </c>
      <c r="E59" s="12">
        <v>0</v>
      </c>
      <c r="F59" s="7"/>
    </row>
    <row r="60" spans="1:6" s="8" customFormat="1" x14ac:dyDescent="0.2">
      <c r="A60" s="20"/>
      <c r="B60" s="21"/>
      <c r="C60" s="11" t="s">
        <v>16</v>
      </c>
      <c r="D60" s="12">
        <v>18450</v>
      </c>
      <c r="E60" s="12">
        <v>1972.9</v>
      </c>
      <c r="F60" s="7"/>
    </row>
    <row r="61" spans="1:6" s="8" customFormat="1" ht="24" x14ac:dyDescent="0.2">
      <c r="A61" s="20"/>
      <c r="B61" s="21"/>
      <c r="C61" s="11" t="s">
        <v>17</v>
      </c>
      <c r="D61" s="12">
        <v>0</v>
      </c>
      <c r="E61" s="12">
        <v>0</v>
      </c>
      <c r="F61" s="7"/>
    </row>
    <row r="62" spans="1:6" s="8" customFormat="1" x14ac:dyDescent="0.2">
      <c r="A62" s="20"/>
      <c r="B62" s="21"/>
      <c r="C62" s="11" t="s">
        <v>18</v>
      </c>
      <c r="D62" s="12">
        <v>0</v>
      </c>
      <c r="E62" s="12">
        <v>0</v>
      </c>
      <c r="F62" s="7"/>
    </row>
    <row r="63" spans="1:6" s="8" customFormat="1" x14ac:dyDescent="0.2">
      <c r="A63" s="20" t="s">
        <v>38</v>
      </c>
      <c r="B63" s="34" t="s">
        <v>39</v>
      </c>
      <c r="C63" s="11" t="s">
        <v>15</v>
      </c>
      <c r="D63" s="12">
        <f>D64+D65+D66+D67</f>
        <v>0</v>
      </c>
      <c r="E63" s="12">
        <f>E64+E65+E66+E67</f>
        <v>0</v>
      </c>
      <c r="F63" s="7"/>
    </row>
    <row r="64" spans="1:6" s="8" customFormat="1" x14ac:dyDescent="0.2">
      <c r="A64" s="20"/>
      <c r="B64" s="35"/>
      <c r="C64" s="11" t="s">
        <v>40</v>
      </c>
      <c r="D64" s="12">
        <v>0</v>
      </c>
      <c r="E64" s="12">
        <v>0</v>
      </c>
      <c r="F64" s="7"/>
    </row>
    <row r="65" spans="1:6" s="8" customFormat="1" x14ac:dyDescent="0.2">
      <c r="A65" s="20"/>
      <c r="B65" s="35"/>
      <c r="C65" s="11" t="s">
        <v>16</v>
      </c>
      <c r="D65" s="12">
        <v>0</v>
      </c>
      <c r="E65" s="12">
        <v>0</v>
      </c>
      <c r="F65" s="7"/>
    </row>
    <row r="66" spans="1:6" s="8" customFormat="1" ht="24" x14ac:dyDescent="0.2">
      <c r="A66" s="20"/>
      <c r="B66" s="35"/>
      <c r="C66" s="11" t="s">
        <v>17</v>
      </c>
      <c r="D66" s="12">
        <v>0</v>
      </c>
      <c r="E66" s="12">
        <v>0</v>
      </c>
      <c r="F66" s="7"/>
    </row>
    <row r="67" spans="1:6" s="8" customFormat="1" x14ac:dyDescent="0.2">
      <c r="A67" s="20"/>
      <c r="B67" s="36"/>
      <c r="C67" s="11" t="s">
        <v>18</v>
      </c>
      <c r="D67" s="12">
        <v>0</v>
      </c>
      <c r="E67" s="12">
        <v>0</v>
      </c>
      <c r="F67" s="7"/>
    </row>
    <row r="68" spans="1:6" s="8" customFormat="1" x14ac:dyDescent="0.2">
      <c r="A68" s="20" t="s">
        <v>41</v>
      </c>
      <c r="B68" s="21" t="s">
        <v>42</v>
      </c>
      <c r="C68" s="11" t="s">
        <v>15</v>
      </c>
      <c r="D68" s="12">
        <f>D69+D70+D71+D72</f>
        <v>1622365.9</v>
      </c>
      <c r="E68" s="12">
        <f>E69+E70+E71+E72</f>
        <v>446863.34617999999</v>
      </c>
      <c r="F68" s="7"/>
    </row>
    <row r="69" spans="1:6" s="8" customFormat="1" x14ac:dyDescent="0.2">
      <c r="A69" s="20"/>
      <c r="B69" s="21"/>
      <c r="C69" s="11" t="s">
        <v>5</v>
      </c>
      <c r="D69" s="12">
        <v>1105275.8999999999</v>
      </c>
      <c r="E69" s="12">
        <v>0</v>
      </c>
      <c r="F69" s="7"/>
    </row>
    <row r="70" spans="1:6" s="8" customFormat="1" x14ac:dyDescent="0.2">
      <c r="A70" s="20"/>
      <c r="B70" s="21"/>
      <c r="C70" s="11" t="s">
        <v>16</v>
      </c>
      <c r="D70" s="12">
        <v>517090</v>
      </c>
      <c r="E70" s="12">
        <v>446863.34617999999</v>
      </c>
      <c r="F70" s="7"/>
    </row>
    <row r="71" spans="1:6" s="8" customFormat="1" ht="24" x14ac:dyDescent="0.2">
      <c r="A71" s="20"/>
      <c r="B71" s="21"/>
      <c r="C71" s="11" t="s">
        <v>17</v>
      </c>
      <c r="D71" s="12">
        <v>0</v>
      </c>
      <c r="E71" s="12">
        <v>0</v>
      </c>
      <c r="F71" s="7"/>
    </row>
    <row r="72" spans="1:6" s="8" customFormat="1" x14ac:dyDescent="0.2">
      <c r="A72" s="20"/>
      <c r="B72" s="21"/>
      <c r="C72" s="11" t="s">
        <v>18</v>
      </c>
      <c r="D72" s="12">
        <v>0</v>
      </c>
      <c r="E72" s="12">
        <v>0</v>
      </c>
      <c r="F72" s="7"/>
    </row>
    <row r="73" spans="1:6" s="8" customFormat="1" x14ac:dyDescent="0.2">
      <c r="A73" s="20" t="s">
        <v>43</v>
      </c>
      <c r="B73" s="21" t="s">
        <v>44</v>
      </c>
      <c r="C73" s="11" t="s">
        <v>15</v>
      </c>
      <c r="D73" s="12">
        <f>D74+D75+D76+D77</f>
        <v>0</v>
      </c>
      <c r="E73" s="12">
        <f>E74+E75+E76+E77</f>
        <v>0</v>
      </c>
      <c r="F73" s="7"/>
    </row>
    <row r="74" spans="1:6" s="8" customFormat="1" x14ac:dyDescent="0.2">
      <c r="A74" s="20"/>
      <c r="B74" s="21"/>
      <c r="C74" s="11" t="s">
        <v>5</v>
      </c>
      <c r="D74" s="12">
        <v>0</v>
      </c>
      <c r="E74" s="12">
        <v>0</v>
      </c>
      <c r="F74" s="7"/>
    </row>
    <row r="75" spans="1:6" s="8" customFormat="1" x14ac:dyDescent="0.2">
      <c r="A75" s="20"/>
      <c r="B75" s="21"/>
      <c r="C75" s="11" t="s">
        <v>16</v>
      </c>
      <c r="D75" s="12">
        <v>0</v>
      </c>
      <c r="E75" s="12">
        <v>0</v>
      </c>
      <c r="F75" s="7"/>
    </row>
    <row r="76" spans="1:6" s="8" customFormat="1" ht="24" x14ac:dyDescent="0.2">
      <c r="A76" s="20"/>
      <c r="B76" s="21"/>
      <c r="C76" s="11" t="s">
        <v>17</v>
      </c>
      <c r="D76" s="12">
        <v>0</v>
      </c>
      <c r="E76" s="12">
        <v>0</v>
      </c>
      <c r="F76" s="7"/>
    </row>
    <row r="77" spans="1:6" s="8" customFormat="1" x14ac:dyDescent="0.2">
      <c r="A77" s="20"/>
      <c r="B77" s="21"/>
      <c r="C77" s="11" t="s">
        <v>18</v>
      </c>
      <c r="D77" s="12">
        <v>0</v>
      </c>
      <c r="E77" s="12">
        <v>0</v>
      </c>
      <c r="F77" s="7"/>
    </row>
    <row r="78" spans="1:6" s="8" customFormat="1" x14ac:dyDescent="0.2">
      <c r="A78" s="20" t="s">
        <v>45</v>
      </c>
      <c r="B78" s="21" t="s">
        <v>7</v>
      </c>
      <c r="C78" s="11" t="s">
        <v>15</v>
      </c>
      <c r="D78" s="12">
        <f>D79+D80+D81+D82</f>
        <v>0</v>
      </c>
      <c r="E78" s="12">
        <f>E79+E80+E81+E82</f>
        <v>0</v>
      </c>
      <c r="F78" s="7"/>
    </row>
    <row r="79" spans="1:6" s="8" customFormat="1" x14ac:dyDescent="0.2">
      <c r="A79" s="20"/>
      <c r="B79" s="21"/>
      <c r="C79" s="11" t="s">
        <v>5</v>
      </c>
      <c r="D79" s="12">
        <v>0</v>
      </c>
      <c r="E79" s="12">
        <v>0</v>
      </c>
      <c r="F79" s="7"/>
    </row>
    <row r="80" spans="1:6" s="8" customFormat="1" x14ac:dyDescent="0.2">
      <c r="A80" s="20"/>
      <c r="B80" s="21"/>
      <c r="C80" s="11" t="s">
        <v>16</v>
      </c>
      <c r="D80" s="12">
        <v>0</v>
      </c>
      <c r="E80" s="12">
        <v>0</v>
      </c>
      <c r="F80" s="7"/>
    </row>
    <row r="81" spans="1:6" s="8" customFormat="1" ht="24" x14ac:dyDescent="0.2">
      <c r="A81" s="20"/>
      <c r="B81" s="21"/>
      <c r="C81" s="11" t="s">
        <v>17</v>
      </c>
      <c r="D81" s="12">
        <v>0</v>
      </c>
      <c r="E81" s="12">
        <v>0</v>
      </c>
      <c r="F81" s="7"/>
    </row>
    <row r="82" spans="1:6" s="8" customFormat="1" x14ac:dyDescent="0.2">
      <c r="A82" s="20"/>
      <c r="B82" s="21"/>
      <c r="C82" s="11" t="s">
        <v>18</v>
      </c>
      <c r="D82" s="12">
        <v>0</v>
      </c>
      <c r="E82" s="12">
        <v>0</v>
      </c>
      <c r="F82" s="7"/>
    </row>
    <row r="83" spans="1:6" s="8" customFormat="1" x14ac:dyDescent="0.2">
      <c r="A83" s="20" t="s">
        <v>46</v>
      </c>
      <c r="B83" s="21" t="s">
        <v>127</v>
      </c>
      <c r="C83" s="11" t="s">
        <v>15</v>
      </c>
      <c r="D83" s="12">
        <f>D84+D85+D86+D87</f>
        <v>85002.930000000008</v>
      </c>
      <c r="E83" s="12">
        <f>E84+E85+E86+E87</f>
        <v>3488.85</v>
      </c>
      <c r="F83" s="7"/>
    </row>
    <row r="84" spans="1:6" s="8" customFormat="1" x14ac:dyDescent="0.2">
      <c r="A84" s="20"/>
      <c r="B84" s="21"/>
      <c r="C84" s="11" t="s">
        <v>5</v>
      </c>
      <c r="D84" s="12"/>
      <c r="E84" s="12"/>
      <c r="F84" s="7"/>
    </row>
    <row r="85" spans="1:6" s="8" customFormat="1" x14ac:dyDescent="0.2">
      <c r="A85" s="20"/>
      <c r="B85" s="21"/>
      <c r="C85" s="11" t="s">
        <v>23</v>
      </c>
      <c r="D85" s="12">
        <f>91428.21-6425.28</f>
        <v>85002.930000000008</v>
      </c>
      <c r="E85" s="12">
        <v>3488.85</v>
      </c>
      <c r="F85" s="7"/>
    </row>
    <row r="86" spans="1:6" s="8" customFormat="1" ht="24" x14ac:dyDescent="0.2">
      <c r="A86" s="20"/>
      <c r="B86" s="21"/>
      <c r="C86" s="11" t="s">
        <v>17</v>
      </c>
      <c r="D86" s="12">
        <v>0</v>
      </c>
      <c r="E86" s="12">
        <v>0</v>
      </c>
      <c r="F86" s="7"/>
    </row>
    <row r="87" spans="1:6" s="8" customFormat="1" x14ac:dyDescent="0.2">
      <c r="A87" s="20"/>
      <c r="B87" s="21"/>
      <c r="C87" s="11" t="s">
        <v>18</v>
      </c>
      <c r="D87" s="12">
        <v>0</v>
      </c>
      <c r="E87" s="12">
        <v>0</v>
      </c>
      <c r="F87" s="7"/>
    </row>
    <row r="88" spans="1:6" s="8" customFormat="1" x14ac:dyDescent="0.2">
      <c r="A88" s="20" t="s">
        <v>47</v>
      </c>
      <c r="B88" s="21" t="s">
        <v>48</v>
      </c>
      <c r="C88" s="11" t="s">
        <v>15</v>
      </c>
      <c r="D88" s="12">
        <f>D89+D90+D91+D92</f>
        <v>0</v>
      </c>
      <c r="E88" s="12">
        <f>E89+E90+E91+E92</f>
        <v>0</v>
      </c>
      <c r="F88" s="7"/>
    </row>
    <row r="89" spans="1:6" s="8" customFormat="1" x14ac:dyDescent="0.2">
      <c r="A89" s="20"/>
      <c r="B89" s="21"/>
      <c r="C89" s="11" t="s">
        <v>31</v>
      </c>
      <c r="D89" s="12"/>
      <c r="E89" s="12"/>
      <c r="F89" s="7"/>
    </row>
    <row r="90" spans="1:6" s="8" customFormat="1" x14ac:dyDescent="0.2">
      <c r="A90" s="20"/>
      <c r="B90" s="21"/>
      <c r="C90" s="11" t="s">
        <v>16</v>
      </c>
      <c r="D90" s="12">
        <v>0</v>
      </c>
      <c r="E90" s="12">
        <v>0</v>
      </c>
      <c r="F90" s="7"/>
    </row>
    <row r="91" spans="1:6" s="8" customFormat="1" ht="24" x14ac:dyDescent="0.2">
      <c r="A91" s="20"/>
      <c r="B91" s="21"/>
      <c r="C91" s="11" t="s">
        <v>17</v>
      </c>
      <c r="D91" s="12">
        <v>0</v>
      </c>
      <c r="E91" s="12">
        <v>0</v>
      </c>
      <c r="F91" s="7"/>
    </row>
    <row r="92" spans="1:6" s="8" customFormat="1" x14ac:dyDescent="0.2">
      <c r="A92" s="20"/>
      <c r="B92" s="21"/>
      <c r="C92" s="11" t="s">
        <v>18</v>
      </c>
      <c r="D92" s="12">
        <v>0</v>
      </c>
      <c r="E92" s="12">
        <v>0</v>
      </c>
      <c r="F92" s="7"/>
    </row>
    <row r="93" spans="1:6" s="8" customFormat="1" x14ac:dyDescent="0.2">
      <c r="A93" s="20" t="s">
        <v>49</v>
      </c>
      <c r="B93" s="21" t="s">
        <v>50</v>
      </c>
      <c r="C93" s="11" t="s">
        <v>15</v>
      </c>
      <c r="D93" s="12">
        <f>D94+D95+D96+D97</f>
        <v>0</v>
      </c>
      <c r="E93" s="12">
        <f>E94+E95+E96+E97</f>
        <v>0</v>
      </c>
      <c r="F93" s="7"/>
    </row>
    <row r="94" spans="1:6" s="8" customFormat="1" x14ac:dyDescent="0.2">
      <c r="A94" s="20"/>
      <c r="B94" s="21"/>
      <c r="C94" s="11" t="s">
        <v>40</v>
      </c>
      <c r="D94" s="12">
        <v>0</v>
      </c>
      <c r="E94" s="12">
        <v>0</v>
      </c>
      <c r="F94" s="7"/>
    </row>
    <row r="95" spans="1:6" s="8" customFormat="1" x14ac:dyDescent="0.2">
      <c r="A95" s="20"/>
      <c r="B95" s="21"/>
      <c r="C95" s="11" t="s">
        <v>23</v>
      </c>
      <c r="D95" s="12">
        <v>0</v>
      </c>
      <c r="E95" s="12">
        <v>0</v>
      </c>
      <c r="F95" s="7"/>
    </row>
    <row r="96" spans="1:6" s="8" customFormat="1" ht="24" x14ac:dyDescent="0.2">
      <c r="A96" s="20"/>
      <c r="B96" s="21"/>
      <c r="C96" s="11" t="s">
        <v>17</v>
      </c>
      <c r="D96" s="12">
        <v>0</v>
      </c>
      <c r="E96" s="12">
        <v>0</v>
      </c>
      <c r="F96" s="7"/>
    </row>
    <row r="97" spans="1:6" s="8" customFormat="1" x14ac:dyDescent="0.2">
      <c r="A97" s="20"/>
      <c r="B97" s="21"/>
      <c r="C97" s="11" t="s">
        <v>18</v>
      </c>
      <c r="D97" s="12">
        <v>0</v>
      </c>
      <c r="E97" s="12">
        <v>0</v>
      </c>
      <c r="F97" s="7"/>
    </row>
    <row r="98" spans="1:6" s="8" customFormat="1" x14ac:dyDescent="0.2">
      <c r="A98" s="20" t="s">
        <v>51</v>
      </c>
      <c r="B98" s="21" t="s">
        <v>52</v>
      </c>
      <c r="C98" s="11" t="s">
        <v>15</v>
      </c>
      <c r="D98" s="12">
        <f>D99+D100+D101+D102</f>
        <v>0</v>
      </c>
      <c r="E98" s="12">
        <f>E99+E100+E101+E102</f>
        <v>0</v>
      </c>
      <c r="F98" s="7"/>
    </row>
    <row r="99" spans="1:6" s="8" customFormat="1" x14ac:dyDescent="0.2">
      <c r="A99" s="20"/>
      <c r="B99" s="21"/>
      <c r="C99" s="11" t="s">
        <v>5</v>
      </c>
      <c r="D99" s="12">
        <v>0</v>
      </c>
      <c r="E99" s="12">
        <v>0</v>
      </c>
      <c r="F99" s="7"/>
    </row>
    <row r="100" spans="1:6" s="8" customFormat="1" x14ac:dyDescent="0.2">
      <c r="A100" s="20"/>
      <c r="B100" s="21"/>
      <c r="C100" s="11" t="s">
        <v>16</v>
      </c>
      <c r="D100" s="12">
        <v>0</v>
      </c>
      <c r="E100" s="12">
        <v>0</v>
      </c>
      <c r="F100" s="7"/>
    </row>
    <row r="101" spans="1:6" s="8" customFormat="1" ht="24" x14ac:dyDescent="0.2">
      <c r="A101" s="20"/>
      <c r="B101" s="21"/>
      <c r="C101" s="11" t="s">
        <v>17</v>
      </c>
      <c r="D101" s="12">
        <v>0</v>
      </c>
      <c r="E101" s="12">
        <v>0</v>
      </c>
      <c r="F101" s="7"/>
    </row>
    <row r="102" spans="1:6" s="8" customFormat="1" x14ac:dyDescent="0.2">
      <c r="A102" s="20"/>
      <c r="B102" s="21"/>
      <c r="C102" s="11" t="s">
        <v>18</v>
      </c>
      <c r="D102" s="12">
        <v>0</v>
      </c>
      <c r="E102" s="12">
        <v>0</v>
      </c>
      <c r="F102" s="7"/>
    </row>
    <row r="103" spans="1:6" s="8" customFormat="1" x14ac:dyDescent="0.2">
      <c r="A103" s="20" t="s">
        <v>53</v>
      </c>
      <c r="B103" s="21" t="s">
        <v>54</v>
      </c>
      <c r="C103" s="11" t="s">
        <v>15</v>
      </c>
      <c r="D103" s="12">
        <f>D104+D105+D106+D107</f>
        <v>0</v>
      </c>
      <c r="E103" s="12">
        <f>E104+E105+E106+E107</f>
        <v>0</v>
      </c>
      <c r="F103" s="7"/>
    </row>
    <row r="104" spans="1:6" s="8" customFormat="1" x14ac:dyDescent="0.2">
      <c r="A104" s="20"/>
      <c r="B104" s="21"/>
      <c r="C104" s="11" t="s">
        <v>5</v>
      </c>
      <c r="D104" s="12">
        <v>0</v>
      </c>
      <c r="E104" s="12">
        <v>0</v>
      </c>
      <c r="F104" s="7"/>
    </row>
    <row r="105" spans="1:6" s="8" customFormat="1" x14ac:dyDescent="0.2">
      <c r="A105" s="20"/>
      <c r="B105" s="21"/>
      <c r="C105" s="11" t="s">
        <v>23</v>
      </c>
      <c r="D105" s="12">
        <v>0</v>
      </c>
      <c r="E105" s="12">
        <v>0</v>
      </c>
      <c r="F105" s="7"/>
    </row>
    <row r="106" spans="1:6" s="8" customFormat="1" ht="24" x14ac:dyDescent="0.2">
      <c r="A106" s="20"/>
      <c r="B106" s="21"/>
      <c r="C106" s="11" t="s">
        <v>17</v>
      </c>
      <c r="D106" s="12">
        <v>0</v>
      </c>
      <c r="E106" s="12">
        <v>0</v>
      </c>
      <c r="F106" s="7"/>
    </row>
    <row r="107" spans="1:6" s="8" customFormat="1" x14ac:dyDescent="0.2">
      <c r="A107" s="20"/>
      <c r="B107" s="21"/>
      <c r="C107" s="11" t="s">
        <v>18</v>
      </c>
      <c r="D107" s="12">
        <v>0</v>
      </c>
      <c r="E107" s="12">
        <v>0</v>
      </c>
      <c r="F107" s="7"/>
    </row>
    <row r="108" spans="1:6" s="8" customFormat="1" x14ac:dyDescent="0.2">
      <c r="A108" s="20" t="s">
        <v>55</v>
      </c>
      <c r="B108" s="21" t="s">
        <v>116</v>
      </c>
      <c r="C108" s="11" t="s">
        <v>15</v>
      </c>
      <c r="D108" s="12">
        <f>D109+D110+D111+D112</f>
        <v>135107</v>
      </c>
      <c r="E108" s="12">
        <f>E109+E110+E111+E112</f>
        <v>87740.460659999997</v>
      </c>
      <c r="F108" s="7"/>
    </row>
    <row r="109" spans="1:6" s="8" customFormat="1" x14ac:dyDescent="0.2">
      <c r="A109" s="20"/>
      <c r="B109" s="21"/>
      <c r="C109" s="11" t="s">
        <v>5</v>
      </c>
      <c r="D109" s="12">
        <v>0</v>
      </c>
      <c r="E109" s="12">
        <v>0</v>
      </c>
      <c r="F109" s="7"/>
    </row>
    <row r="110" spans="1:6" s="8" customFormat="1" x14ac:dyDescent="0.2">
      <c r="A110" s="20"/>
      <c r="B110" s="21"/>
      <c r="C110" s="11" t="s">
        <v>16</v>
      </c>
      <c r="D110" s="12">
        <v>135107</v>
      </c>
      <c r="E110" s="12">
        <v>87740.460659999997</v>
      </c>
      <c r="F110" s="7"/>
    </row>
    <row r="111" spans="1:6" s="8" customFormat="1" ht="24" x14ac:dyDescent="0.2">
      <c r="A111" s="20"/>
      <c r="B111" s="21"/>
      <c r="C111" s="11" t="s">
        <v>17</v>
      </c>
      <c r="D111" s="12">
        <v>0</v>
      </c>
      <c r="E111" s="12">
        <v>0</v>
      </c>
      <c r="F111" s="7"/>
    </row>
    <row r="112" spans="1:6" s="8" customFormat="1" x14ac:dyDescent="0.2">
      <c r="A112" s="20"/>
      <c r="B112" s="21"/>
      <c r="C112" s="11" t="s">
        <v>18</v>
      </c>
      <c r="D112" s="12">
        <v>0</v>
      </c>
      <c r="E112" s="12">
        <v>0</v>
      </c>
      <c r="F112" s="7"/>
    </row>
    <row r="113" spans="1:6" s="8" customFormat="1" x14ac:dyDescent="0.2">
      <c r="A113" s="20" t="s">
        <v>56</v>
      </c>
      <c r="B113" s="21" t="s">
        <v>57</v>
      </c>
      <c r="C113" s="11" t="s">
        <v>15</v>
      </c>
      <c r="D113" s="12">
        <f>D114+D115+D116+D117</f>
        <v>19270</v>
      </c>
      <c r="E113" s="12">
        <f>E114+E115+E116+E117</f>
        <v>0</v>
      </c>
      <c r="F113" s="7"/>
    </row>
    <row r="114" spans="1:6" s="8" customFormat="1" x14ac:dyDescent="0.2">
      <c r="A114" s="20"/>
      <c r="B114" s="21"/>
      <c r="C114" s="11" t="s">
        <v>31</v>
      </c>
      <c r="D114" s="12">
        <v>0</v>
      </c>
      <c r="E114" s="12">
        <v>0</v>
      </c>
      <c r="F114" s="7"/>
    </row>
    <row r="115" spans="1:6" s="8" customFormat="1" x14ac:dyDescent="0.2">
      <c r="A115" s="20"/>
      <c r="B115" s="21"/>
      <c r="C115" s="11" t="s">
        <v>16</v>
      </c>
      <c r="D115" s="12">
        <v>19270</v>
      </c>
      <c r="E115" s="12">
        <v>0</v>
      </c>
      <c r="F115" s="7"/>
    </row>
    <row r="116" spans="1:6" s="8" customFormat="1" ht="24" x14ac:dyDescent="0.2">
      <c r="A116" s="20"/>
      <c r="B116" s="21"/>
      <c r="C116" s="11" t="s">
        <v>17</v>
      </c>
      <c r="D116" s="12">
        <v>0</v>
      </c>
      <c r="E116" s="12">
        <v>0</v>
      </c>
      <c r="F116" s="7"/>
    </row>
    <row r="117" spans="1:6" s="8" customFormat="1" x14ac:dyDescent="0.2">
      <c r="A117" s="20"/>
      <c r="B117" s="21"/>
      <c r="C117" s="11" t="s">
        <v>18</v>
      </c>
      <c r="D117" s="12">
        <v>0</v>
      </c>
      <c r="E117" s="12">
        <v>0</v>
      </c>
      <c r="F117" s="7"/>
    </row>
    <row r="118" spans="1:6" s="8" customFormat="1" x14ac:dyDescent="0.2">
      <c r="A118" s="20" t="s">
        <v>58</v>
      </c>
      <c r="B118" s="21" t="s">
        <v>117</v>
      </c>
      <c r="C118" s="11" t="s">
        <v>15</v>
      </c>
      <c r="D118" s="12">
        <f>D119+D120+D121+D122</f>
        <v>0</v>
      </c>
      <c r="E118" s="12">
        <f>E119+E120+E121+E122</f>
        <v>0</v>
      </c>
      <c r="F118" s="7"/>
    </row>
    <row r="119" spans="1:6" s="8" customFormat="1" x14ac:dyDescent="0.2">
      <c r="A119" s="20"/>
      <c r="B119" s="21"/>
      <c r="C119" s="11" t="s">
        <v>5</v>
      </c>
      <c r="D119" s="12">
        <v>0</v>
      </c>
      <c r="E119" s="12">
        <v>0</v>
      </c>
      <c r="F119" s="7"/>
    </row>
    <row r="120" spans="1:6" s="8" customFormat="1" x14ac:dyDescent="0.2">
      <c r="A120" s="20"/>
      <c r="B120" s="21"/>
      <c r="C120" s="11" t="s">
        <v>16</v>
      </c>
      <c r="D120" s="12">
        <v>0</v>
      </c>
      <c r="E120" s="12">
        <v>0</v>
      </c>
      <c r="F120" s="7"/>
    </row>
    <row r="121" spans="1:6" s="8" customFormat="1" ht="24" x14ac:dyDescent="0.2">
      <c r="A121" s="20"/>
      <c r="B121" s="21"/>
      <c r="C121" s="11" t="s">
        <v>17</v>
      </c>
      <c r="D121" s="12">
        <v>0</v>
      </c>
      <c r="E121" s="12">
        <v>0</v>
      </c>
      <c r="F121" s="7"/>
    </row>
    <row r="122" spans="1:6" s="8" customFormat="1" x14ac:dyDescent="0.2">
      <c r="A122" s="20"/>
      <c r="B122" s="21"/>
      <c r="C122" s="11" t="s">
        <v>18</v>
      </c>
      <c r="D122" s="12">
        <v>0</v>
      </c>
      <c r="E122" s="12">
        <v>0</v>
      </c>
      <c r="F122" s="7"/>
    </row>
    <row r="123" spans="1:6" s="8" customFormat="1" x14ac:dyDescent="0.2">
      <c r="A123" s="20" t="s">
        <v>59</v>
      </c>
      <c r="B123" s="34" t="s">
        <v>60</v>
      </c>
      <c r="C123" s="11" t="s">
        <v>15</v>
      </c>
      <c r="D123" s="12">
        <f>D124+D125+D126+D127</f>
        <v>0</v>
      </c>
      <c r="E123" s="12">
        <f>E124+E125+E126+E127</f>
        <v>0</v>
      </c>
      <c r="F123" s="7"/>
    </row>
    <row r="124" spans="1:6" s="8" customFormat="1" x14ac:dyDescent="0.2">
      <c r="A124" s="20"/>
      <c r="B124" s="35"/>
      <c r="C124" s="11" t="s">
        <v>5</v>
      </c>
      <c r="D124" s="12">
        <v>0</v>
      </c>
      <c r="E124" s="12">
        <v>0</v>
      </c>
      <c r="F124" s="7"/>
    </row>
    <row r="125" spans="1:6" s="8" customFormat="1" x14ac:dyDescent="0.2">
      <c r="A125" s="20"/>
      <c r="B125" s="35"/>
      <c r="C125" s="11" t="s">
        <v>16</v>
      </c>
      <c r="D125" s="12">
        <v>0</v>
      </c>
      <c r="E125" s="12">
        <v>0</v>
      </c>
      <c r="F125" s="7"/>
    </row>
    <row r="126" spans="1:6" s="8" customFormat="1" ht="24" x14ac:dyDescent="0.2">
      <c r="A126" s="20"/>
      <c r="B126" s="35"/>
      <c r="C126" s="11" t="s">
        <v>17</v>
      </c>
      <c r="D126" s="12">
        <v>0</v>
      </c>
      <c r="E126" s="12">
        <v>0</v>
      </c>
      <c r="F126" s="7"/>
    </row>
    <row r="127" spans="1:6" s="8" customFormat="1" x14ac:dyDescent="0.2">
      <c r="A127" s="20"/>
      <c r="B127" s="36"/>
      <c r="C127" s="11" t="s">
        <v>18</v>
      </c>
      <c r="D127" s="12">
        <v>0</v>
      </c>
      <c r="E127" s="12">
        <v>0</v>
      </c>
      <c r="F127" s="7"/>
    </row>
    <row r="128" spans="1:6" s="8" customFormat="1" x14ac:dyDescent="0.2">
      <c r="A128" s="20" t="s">
        <v>6</v>
      </c>
      <c r="B128" s="21" t="s">
        <v>61</v>
      </c>
      <c r="C128" s="11" t="s">
        <v>15</v>
      </c>
      <c r="D128" s="12">
        <f>D129+D130+D131+D132</f>
        <v>6567.4699999999993</v>
      </c>
      <c r="E128" s="12">
        <f>E129+E130+E131+E132</f>
        <v>0</v>
      </c>
      <c r="F128" s="7"/>
    </row>
    <row r="129" spans="1:6" s="8" customFormat="1" x14ac:dyDescent="0.2">
      <c r="A129" s="20"/>
      <c r="B129" s="21"/>
      <c r="C129" s="11" t="s">
        <v>40</v>
      </c>
      <c r="D129" s="12">
        <v>0</v>
      </c>
      <c r="E129" s="12">
        <v>0</v>
      </c>
      <c r="F129" s="7"/>
    </row>
    <row r="130" spans="1:6" s="8" customFormat="1" x14ac:dyDescent="0.2">
      <c r="A130" s="20"/>
      <c r="B130" s="21"/>
      <c r="C130" s="11" t="s">
        <v>16</v>
      </c>
      <c r="D130" s="12">
        <f>3308.52+3258.95</f>
        <v>6567.4699999999993</v>
      </c>
      <c r="E130" s="12">
        <v>0</v>
      </c>
      <c r="F130" s="7"/>
    </row>
    <row r="131" spans="1:6" s="8" customFormat="1" ht="24" x14ac:dyDescent="0.2">
      <c r="A131" s="20"/>
      <c r="B131" s="21"/>
      <c r="C131" s="11" t="s">
        <v>17</v>
      </c>
      <c r="D131" s="12">
        <v>0</v>
      </c>
      <c r="E131" s="12">
        <v>0</v>
      </c>
      <c r="F131" s="7"/>
    </row>
    <row r="132" spans="1:6" s="8" customFormat="1" x14ac:dyDescent="0.2">
      <c r="A132" s="20"/>
      <c r="B132" s="21"/>
      <c r="C132" s="11" t="s">
        <v>18</v>
      </c>
      <c r="D132" s="12">
        <v>0</v>
      </c>
      <c r="E132" s="12">
        <v>0</v>
      </c>
      <c r="F132" s="7"/>
    </row>
    <row r="133" spans="1:6" s="8" customFormat="1" x14ac:dyDescent="0.2">
      <c r="A133" s="20" t="s">
        <v>62</v>
      </c>
      <c r="B133" s="21" t="s">
        <v>63</v>
      </c>
      <c r="C133" s="11" t="s">
        <v>15</v>
      </c>
      <c r="D133" s="12">
        <f>D134+D135+D136+D137</f>
        <v>0</v>
      </c>
      <c r="E133" s="12">
        <f>E134+E135+E136+E137</f>
        <v>0</v>
      </c>
      <c r="F133" s="7"/>
    </row>
    <row r="134" spans="1:6" s="8" customFormat="1" x14ac:dyDescent="0.2">
      <c r="A134" s="20"/>
      <c r="B134" s="21"/>
      <c r="C134" s="11" t="s">
        <v>31</v>
      </c>
      <c r="D134" s="12">
        <v>0</v>
      </c>
      <c r="E134" s="12">
        <v>0</v>
      </c>
      <c r="F134" s="7"/>
    </row>
    <row r="135" spans="1:6" s="8" customFormat="1" x14ac:dyDescent="0.2">
      <c r="A135" s="20"/>
      <c r="B135" s="21"/>
      <c r="C135" s="11" t="s">
        <v>23</v>
      </c>
      <c r="D135" s="12">
        <v>0</v>
      </c>
      <c r="E135" s="12">
        <v>0</v>
      </c>
      <c r="F135" s="7"/>
    </row>
    <row r="136" spans="1:6" s="8" customFormat="1" ht="24" x14ac:dyDescent="0.2">
      <c r="A136" s="20"/>
      <c r="B136" s="21"/>
      <c r="C136" s="11" t="s">
        <v>17</v>
      </c>
      <c r="D136" s="12">
        <v>0</v>
      </c>
      <c r="E136" s="12">
        <v>0</v>
      </c>
      <c r="F136" s="7"/>
    </row>
    <row r="137" spans="1:6" s="8" customFormat="1" x14ac:dyDescent="0.2">
      <c r="A137" s="20"/>
      <c r="B137" s="21"/>
      <c r="C137" s="11" t="s">
        <v>18</v>
      </c>
      <c r="D137" s="12">
        <v>0</v>
      </c>
      <c r="E137" s="12">
        <v>0</v>
      </c>
      <c r="F137" s="7"/>
    </row>
    <row r="138" spans="1:6" s="8" customFormat="1" x14ac:dyDescent="0.2">
      <c r="A138" s="20" t="s">
        <v>64</v>
      </c>
      <c r="B138" s="21" t="s">
        <v>65</v>
      </c>
      <c r="C138" s="11" t="s">
        <v>15</v>
      </c>
      <c r="D138" s="12">
        <f>D139+D140+D141+D142</f>
        <v>186757.84</v>
      </c>
      <c r="E138" s="12">
        <f>E139+E140+E141+E142</f>
        <v>0</v>
      </c>
      <c r="F138" s="7"/>
    </row>
    <row r="139" spans="1:6" s="8" customFormat="1" x14ac:dyDescent="0.2">
      <c r="A139" s="20"/>
      <c r="B139" s="21"/>
      <c r="C139" s="11" t="s">
        <v>31</v>
      </c>
      <c r="D139" s="12">
        <v>0</v>
      </c>
      <c r="E139" s="12">
        <v>0</v>
      </c>
      <c r="F139" s="7"/>
    </row>
    <row r="140" spans="1:6" s="8" customFormat="1" x14ac:dyDescent="0.2">
      <c r="A140" s="20"/>
      <c r="B140" s="21"/>
      <c r="C140" s="11" t="s">
        <v>23</v>
      </c>
      <c r="D140" s="12">
        <f>193744-5650.66-1327.5-8</f>
        <v>186757.84</v>
      </c>
      <c r="E140" s="12">
        <v>0</v>
      </c>
      <c r="F140" s="7"/>
    </row>
    <row r="141" spans="1:6" s="8" customFormat="1" ht="24" x14ac:dyDescent="0.2">
      <c r="A141" s="20"/>
      <c r="B141" s="21"/>
      <c r="C141" s="11" t="s">
        <v>17</v>
      </c>
      <c r="D141" s="12">
        <v>0</v>
      </c>
      <c r="E141" s="12">
        <v>0</v>
      </c>
      <c r="F141" s="7"/>
    </row>
    <row r="142" spans="1:6" s="8" customFormat="1" x14ac:dyDescent="0.2">
      <c r="A142" s="20"/>
      <c r="B142" s="21"/>
      <c r="C142" s="11" t="s">
        <v>18</v>
      </c>
      <c r="D142" s="12">
        <v>0</v>
      </c>
      <c r="E142" s="12">
        <v>0</v>
      </c>
      <c r="F142" s="7"/>
    </row>
    <row r="143" spans="1:6" s="8" customFormat="1" x14ac:dyDescent="0.2">
      <c r="A143" s="20" t="s">
        <v>66</v>
      </c>
      <c r="B143" s="21" t="s">
        <v>67</v>
      </c>
      <c r="C143" s="11" t="s">
        <v>15</v>
      </c>
      <c r="D143" s="12">
        <f>D144+D145+D146+D147</f>
        <v>0</v>
      </c>
      <c r="E143" s="12">
        <f>E144+E145+E146+E147</f>
        <v>0</v>
      </c>
      <c r="F143" s="7"/>
    </row>
    <row r="144" spans="1:6" s="8" customFormat="1" x14ac:dyDescent="0.2">
      <c r="A144" s="20"/>
      <c r="B144" s="21"/>
      <c r="C144" s="11" t="s">
        <v>31</v>
      </c>
      <c r="D144" s="12">
        <v>0</v>
      </c>
      <c r="E144" s="12">
        <v>0</v>
      </c>
      <c r="F144" s="7"/>
    </row>
    <row r="145" spans="1:6" s="8" customFormat="1" x14ac:dyDescent="0.2">
      <c r="A145" s="20"/>
      <c r="B145" s="21"/>
      <c r="C145" s="11" t="s">
        <v>23</v>
      </c>
      <c r="D145" s="12">
        <v>0</v>
      </c>
      <c r="E145" s="12">
        <v>0</v>
      </c>
      <c r="F145" s="7"/>
    </row>
    <row r="146" spans="1:6" s="8" customFormat="1" ht="24" x14ac:dyDescent="0.2">
      <c r="A146" s="20"/>
      <c r="B146" s="21"/>
      <c r="C146" s="11" t="s">
        <v>17</v>
      </c>
      <c r="D146" s="12">
        <v>0</v>
      </c>
      <c r="E146" s="12">
        <v>0</v>
      </c>
      <c r="F146" s="7"/>
    </row>
    <row r="147" spans="1:6" s="8" customFormat="1" x14ac:dyDescent="0.2">
      <c r="A147" s="20"/>
      <c r="B147" s="21"/>
      <c r="C147" s="11" t="s">
        <v>18</v>
      </c>
      <c r="D147" s="12">
        <v>0</v>
      </c>
      <c r="E147" s="12">
        <v>0</v>
      </c>
      <c r="F147" s="7"/>
    </row>
    <row r="148" spans="1:6" s="8" customFormat="1" x14ac:dyDescent="0.2">
      <c r="A148" s="20" t="s">
        <v>68</v>
      </c>
      <c r="B148" s="21" t="s">
        <v>69</v>
      </c>
      <c r="C148" s="11" t="s">
        <v>15</v>
      </c>
      <c r="D148" s="12">
        <f>D149+D150+D151+D152</f>
        <v>634977.76205999998</v>
      </c>
      <c r="E148" s="12">
        <f>E149+E150+E151+E152</f>
        <v>445121.43861000001</v>
      </c>
      <c r="F148" s="7"/>
    </row>
    <row r="149" spans="1:6" s="8" customFormat="1" x14ac:dyDescent="0.2">
      <c r="A149" s="20"/>
      <c r="B149" s="21"/>
      <c r="C149" s="11" t="s">
        <v>31</v>
      </c>
      <c r="D149" s="12">
        <f>D154+D159+D174</f>
        <v>0</v>
      </c>
      <c r="E149" s="12">
        <f>E154+E159+E174</f>
        <v>0</v>
      </c>
      <c r="F149" s="7"/>
    </row>
    <row r="150" spans="1:6" s="8" customFormat="1" x14ac:dyDescent="0.2">
      <c r="A150" s="20"/>
      <c r="B150" s="21"/>
      <c r="C150" s="11" t="s">
        <v>16</v>
      </c>
      <c r="D150" s="12">
        <f>D155+D160+D165+D170+D175+D185</f>
        <v>634977.76205999998</v>
      </c>
      <c r="E150" s="12">
        <f>E155+E160+E165+E170+E175+E185</f>
        <v>445121.43861000001</v>
      </c>
      <c r="F150" s="7"/>
    </row>
    <row r="151" spans="1:6" s="8" customFormat="1" ht="24" x14ac:dyDescent="0.2">
      <c r="A151" s="20"/>
      <c r="B151" s="21"/>
      <c r="C151" s="11" t="s">
        <v>17</v>
      </c>
      <c r="D151" s="12">
        <f t="shared" ref="D151:E152" si="2">D156+D161+D176</f>
        <v>0</v>
      </c>
      <c r="E151" s="12">
        <f t="shared" si="2"/>
        <v>0</v>
      </c>
      <c r="F151" s="7"/>
    </row>
    <row r="152" spans="1:6" s="8" customFormat="1" x14ac:dyDescent="0.2">
      <c r="A152" s="20"/>
      <c r="B152" s="21"/>
      <c r="C152" s="11" t="s">
        <v>18</v>
      </c>
      <c r="D152" s="12">
        <f t="shared" si="2"/>
        <v>0</v>
      </c>
      <c r="E152" s="12">
        <f t="shared" si="2"/>
        <v>0</v>
      </c>
      <c r="F152" s="7"/>
    </row>
    <row r="153" spans="1:6" s="8" customFormat="1" x14ac:dyDescent="0.2">
      <c r="A153" s="37" t="s">
        <v>70</v>
      </c>
      <c r="B153" s="34" t="s">
        <v>71</v>
      </c>
      <c r="C153" s="11" t="s">
        <v>15</v>
      </c>
      <c r="D153" s="12">
        <f>D154+D155+D156+D157</f>
        <v>0</v>
      </c>
      <c r="E153" s="12">
        <f>E154+E155+E156+E157</f>
        <v>0</v>
      </c>
      <c r="F153" s="7"/>
    </row>
    <row r="154" spans="1:6" s="8" customFormat="1" x14ac:dyDescent="0.2">
      <c r="A154" s="38"/>
      <c r="B154" s="35"/>
      <c r="C154" s="11" t="s">
        <v>5</v>
      </c>
      <c r="D154" s="12">
        <v>0</v>
      </c>
      <c r="E154" s="12">
        <v>0</v>
      </c>
      <c r="F154" s="7"/>
    </row>
    <row r="155" spans="1:6" s="8" customFormat="1" x14ac:dyDescent="0.2">
      <c r="A155" s="38"/>
      <c r="B155" s="35"/>
      <c r="C155" s="11" t="s">
        <v>16</v>
      </c>
      <c r="D155" s="12">
        <v>0</v>
      </c>
      <c r="E155" s="12">
        <v>0</v>
      </c>
      <c r="F155" s="7"/>
    </row>
    <row r="156" spans="1:6" s="8" customFormat="1" ht="24" x14ac:dyDescent="0.2">
      <c r="A156" s="38"/>
      <c r="B156" s="35"/>
      <c r="C156" s="11" t="s">
        <v>17</v>
      </c>
      <c r="D156" s="12">
        <v>0</v>
      </c>
      <c r="E156" s="12">
        <v>0</v>
      </c>
      <c r="F156" s="7"/>
    </row>
    <row r="157" spans="1:6" s="8" customFormat="1" x14ac:dyDescent="0.2">
      <c r="A157" s="39"/>
      <c r="B157" s="36"/>
      <c r="C157" s="11" t="s">
        <v>18</v>
      </c>
      <c r="D157" s="12">
        <v>0</v>
      </c>
      <c r="E157" s="12">
        <v>0</v>
      </c>
      <c r="F157" s="7"/>
    </row>
    <row r="158" spans="1:6" s="8" customFormat="1" x14ac:dyDescent="0.2">
      <c r="A158" s="20" t="s">
        <v>72</v>
      </c>
      <c r="B158" s="21" t="s">
        <v>73</v>
      </c>
      <c r="C158" s="11" t="s">
        <v>15</v>
      </c>
      <c r="D158" s="12">
        <f>D159+D160+D161+D162</f>
        <v>551719.37205999997</v>
      </c>
      <c r="E158" s="12">
        <f>E159+E160+E161+E162</f>
        <v>363975.66965</v>
      </c>
      <c r="F158" s="7"/>
    </row>
    <row r="159" spans="1:6" s="8" customFormat="1" x14ac:dyDescent="0.2">
      <c r="A159" s="20"/>
      <c r="B159" s="21"/>
      <c r="C159" s="11" t="s">
        <v>40</v>
      </c>
      <c r="D159" s="12">
        <v>0</v>
      </c>
      <c r="E159" s="12">
        <v>0</v>
      </c>
      <c r="F159" s="7"/>
    </row>
    <row r="160" spans="1:6" s="8" customFormat="1" x14ac:dyDescent="0.2">
      <c r="A160" s="20"/>
      <c r="B160" s="21"/>
      <c r="C160" s="11" t="s">
        <v>16</v>
      </c>
      <c r="D160" s="12">
        <v>551719.37205999997</v>
      </c>
      <c r="E160" s="12">
        <v>363975.66965</v>
      </c>
      <c r="F160" s="7"/>
    </row>
    <row r="161" spans="1:6" s="8" customFormat="1" ht="24" x14ac:dyDescent="0.2">
      <c r="A161" s="20"/>
      <c r="B161" s="21"/>
      <c r="C161" s="11" t="s">
        <v>17</v>
      </c>
      <c r="D161" s="12">
        <v>0</v>
      </c>
      <c r="E161" s="12">
        <v>0</v>
      </c>
      <c r="F161" s="7"/>
    </row>
    <row r="162" spans="1:6" s="8" customFormat="1" x14ac:dyDescent="0.2">
      <c r="A162" s="20"/>
      <c r="B162" s="21"/>
      <c r="C162" s="11" t="s">
        <v>18</v>
      </c>
      <c r="D162" s="12">
        <v>0</v>
      </c>
      <c r="E162" s="12">
        <v>0</v>
      </c>
      <c r="F162" s="7"/>
    </row>
    <row r="163" spans="1:6" s="8" customFormat="1" x14ac:dyDescent="0.2">
      <c r="A163" s="20" t="s">
        <v>74</v>
      </c>
      <c r="B163" s="21" t="s">
        <v>75</v>
      </c>
      <c r="C163" s="11" t="s">
        <v>15</v>
      </c>
      <c r="D163" s="12">
        <f>D164+D165+D166+D167</f>
        <v>0</v>
      </c>
      <c r="E163" s="12">
        <f>E164+E165+E166+E167</f>
        <v>0</v>
      </c>
      <c r="F163" s="7"/>
    </row>
    <row r="164" spans="1:6" s="8" customFormat="1" x14ac:dyDescent="0.2">
      <c r="A164" s="20"/>
      <c r="B164" s="21"/>
      <c r="C164" s="11" t="s">
        <v>5</v>
      </c>
      <c r="D164" s="12">
        <v>0</v>
      </c>
      <c r="E164" s="12">
        <v>0</v>
      </c>
      <c r="F164" s="7"/>
    </row>
    <row r="165" spans="1:6" s="8" customFormat="1" x14ac:dyDescent="0.2">
      <c r="A165" s="20"/>
      <c r="B165" s="21"/>
      <c r="C165" s="11" t="s">
        <v>16</v>
      </c>
      <c r="D165" s="12">
        <v>0</v>
      </c>
      <c r="E165" s="12">
        <v>0</v>
      </c>
      <c r="F165" s="7"/>
    </row>
    <row r="166" spans="1:6" s="8" customFormat="1" ht="24" x14ac:dyDescent="0.2">
      <c r="A166" s="20"/>
      <c r="B166" s="21"/>
      <c r="C166" s="11" t="s">
        <v>17</v>
      </c>
      <c r="D166" s="12">
        <v>0</v>
      </c>
      <c r="E166" s="12">
        <v>0</v>
      </c>
      <c r="F166" s="7"/>
    </row>
    <row r="167" spans="1:6" s="8" customFormat="1" x14ac:dyDescent="0.2">
      <c r="A167" s="20"/>
      <c r="B167" s="21"/>
      <c r="C167" s="11" t="s">
        <v>18</v>
      </c>
      <c r="D167" s="12">
        <v>0</v>
      </c>
      <c r="E167" s="12">
        <v>0</v>
      </c>
      <c r="F167" s="7"/>
    </row>
    <row r="168" spans="1:6" s="8" customFormat="1" x14ac:dyDescent="0.2">
      <c r="A168" s="20" t="s">
        <v>76</v>
      </c>
      <c r="B168" s="21" t="s">
        <v>118</v>
      </c>
      <c r="C168" s="11" t="s">
        <v>15</v>
      </c>
      <c r="D168" s="12">
        <f>D169+D170+D171+D172</f>
        <v>0</v>
      </c>
      <c r="E168" s="12">
        <f>E169+E170+E171+E172</f>
        <v>0</v>
      </c>
      <c r="F168" s="7"/>
    </row>
    <row r="169" spans="1:6" s="8" customFormat="1" x14ac:dyDescent="0.2">
      <c r="A169" s="20"/>
      <c r="B169" s="21"/>
      <c r="C169" s="11" t="s">
        <v>5</v>
      </c>
      <c r="D169" s="12">
        <v>0</v>
      </c>
      <c r="E169" s="12">
        <v>0</v>
      </c>
      <c r="F169" s="7"/>
    </row>
    <row r="170" spans="1:6" s="8" customFormat="1" x14ac:dyDescent="0.2">
      <c r="A170" s="20"/>
      <c r="B170" s="21"/>
      <c r="C170" s="11" t="s">
        <v>16</v>
      </c>
      <c r="D170" s="12">
        <v>0</v>
      </c>
      <c r="E170" s="12">
        <v>0</v>
      </c>
      <c r="F170" s="7"/>
    </row>
    <row r="171" spans="1:6" s="8" customFormat="1" ht="24" x14ac:dyDescent="0.2">
      <c r="A171" s="20"/>
      <c r="B171" s="21"/>
      <c r="C171" s="11" t="s">
        <v>17</v>
      </c>
      <c r="D171" s="12">
        <v>0</v>
      </c>
      <c r="E171" s="12">
        <v>0</v>
      </c>
      <c r="F171" s="7"/>
    </row>
    <row r="172" spans="1:6" s="8" customFormat="1" x14ac:dyDescent="0.2">
      <c r="A172" s="20"/>
      <c r="B172" s="21"/>
      <c r="C172" s="11" t="s">
        <v>18</v>
      </c>
      <c r="D172" s="12">
        <v>0</v>
      </c>
      <c r="E172" s="12">
        <v>0</v>
      </c>
      <c r="F172" s="7"/>
    </row>
    <row r="173" spans="1:6" s="8" customFormat="1" x14ac:dyDescent="0.2">
      <c r="A173" s="20" t="s">
        <v>77</v>
      </c>
      <c r="B173" s="21" t="s">
        <v>78</v>
      </c>
      <c r="C173" s="11" t="s">
        <v>15</v>
      </c>
      <c r="D173" s="12">
        <f>D174+D175+D176+D177</f>
        <v>0</v>
      </c>
      <c r="E173" s="12">
        <f>E174+E175+E176+E177</f>
        <v>0</v>
      </c>
      <c r="F173" s="7"/>
    </row>
    <row r="174" spans="1:6" s="8" customFormat="1" x14ac:dyDescent="0.2">
      <c r="A174" s="20"/>
      <c r="B174" s="21"/>
      <c r="C174" s="11" t="s">
        <v>5</v>
      </c>
      <c r="D174" s="12">
        <v>0</v>
      </c>
      <c r="E174" s="12">
        <v>0</v>
      </c>
      <c r="F174" s="7"/>
    </row>
    <row r="175" spans="1:6" s="8" customFormat="1" x14ac:dyDescent="0.2">
      <c r="A175" s="20"/>
      <c r="B175" s="21"/>
      <c r="C175" s="11" t="s">
        <v>16</v>
      </c>
      <c r="D175" s="12">
        <v>0</v>
      </c>
      <c r="E175" s="12">
        <v>0</v>
      </c>
      <c r="F175" s="7"/>
    </row>
    <row r="176" spans="1:6" s="8" customFormat="1" ht="24" x14ac:dyDescent="0.2">
      <c r="A176" s="20"/>
      <c r="B176" s="21"/>
      <c r="C176" s="11" t="s">
        <v>17</v>
      </c>
      <c r="D176" s="12">
        <v>0</v>
      </c>
      <c r="E176" s="12">
        <v>0</v>
      </c>
      <c r="F176" s="7"/>
    </row>
    <row r="177" spans="1:6" s="8" customFormat="1" x14ac:dyDescent="0.2">
      <c r="A177" s="20"/>
      <c r="B177" s="21"/>
      <c r="C177" s="11" t="s">
        <v>18</v>
      </c>
      <c r="D177" s="12">
        <v>0</v>
      </c>
      <c r="E177" s="12">
        <v>0</v>
      </c>
      <c r="F177" s="7"/>
    </row>
    <row r="178" spans="1:6" s="8" customFormat="1" x14ac:dyDescent="0.2">
      <c r="A178" s="20" t="s">
        <v>79</v>
      </c>
      <c r="B178" s="21" t="s">
        <v>80</v>
      </c>
      <c r="C178" s="11" t="s">
        <v>15</v>
      </c>
      <c r="D178" s="12">
        <f>D179+D180+D181+D182</f>
        <v>0</v>
      </c>
      <c r="E178" s="12">
        <f>E179+E180+E181+E182</f>
        <v>0</v>
      </c>
      <c r="F178" s="7"/>
    </row>
    <row r="179" spans="1:6" s="8" customFormat="1" x14ac:dyDescent="0.2">
      <c r="A179" s="20"/>
      <c r="B179" s="21"/>
      <c r="C179" s="11" t="s">
        <v>5</v>
      </c>
      <c r="D179" s="12">
        <v>0</v>
      </c>
      <c r="E179" s="12">
        <v>0</v>
      </c>
      <c r="F179" s="7"/>
    </row>
    <row r="180" spans="1:6" s="8" customFormat="1" x14ac:dyDescent="0.2">
      <c r="A180" s="20"/>
      <c r="B180" s="21"/>
      <c r="C180" s="11" t="s">
        <v>16</v>
      </c>
      <c r="D180" s="12">
        <v>0</v>
      </c>
      <c r="E180" s="12">
        <v>0</v>
      </c>
      <c r="F180" s="7"/>
    </row>
    <row r="181" spans="1:6" s="8" customFormat="1" ht="24" x14ac:dyDescent="0.2">
      <c r="A181" s="20"/>
      <c r="B181" s="21"/>
      <c r="C181" s="11" t="s">
        <v>17</v>
      </c>
      <c r="D181" s="12">
        <v>0</v>
      </c>
      <c r="E181" s="12">
        <v>0</v>
      </c>
      <c r="F181" s="7"/>
    </row>
    <row r="182" spans="1:6" s="8" customFormat="1" x14ac:dyDescent="0.2">
      <c r="A182" s="20"/>
      <c r="B182" s="21"/>
      <c r="C182" s="11" t="s">
        <v>18</v>
      </c>
      <c r="D182" s="12">
        <v>0</v>
      </c>
      <c r="E182" s="12">
        <v>0</v>
      </c>
      <c r="F182" s="7"/>
    </row>
    <row r="183" spans="1:6" s="8" customFormat="1" x14ac:dyDescent="0.2">
      <c r="A183" s="20" t="s">
        <v>81</v>
      </c>
      <c r="B183" s="21" t="s">
        <v>82</v>
      </c>
      <c r="C183" s="11" t="s">
        <v>15</v>
      </c>
      <c r="D183" s="12">
        <f>D184+D185+D186+D187</f>
        <v>83258.39</v>
      </c>
      <c r="E183" s="12">
        <f>E184+E185+E186+E187</f>
        <v>81145.768960000001</v>
      </c>
      <c r="F183" s="7"/>
    </row>
    <row r="184" spans="1:6" s="8" customFormat="1" x14ac:dyDescent="0.2">
      <c r="A184" s="20"/>
      <c r="B184" s="21"/>
      <c r="C184" s="11" t="s">
        <v>5</v>
      </c>
      <c r="D184" s="12">
        <v>0</v>
      </c>
      <c r="E184" s="12"/>
      <c r="F184" s="7"/>
    </row>
    <row r="185" spans="1:6" s="8" customFormat="1" x14ac:dyDescent="0.2">
      <c r="A185" s="20"/>
      <c r="B185" s="21"/>
      <c r="C185" s="11" t="s">
        <v>16</v>
      </c>
      <c r="D185" s="12">
        <v>83258.39</v>
      </c>
      <c r="E185" s="12">
        <v>81145.768960000001</v>
      </c>
      <c r="F185" s="7"/>
    </row>
    <row r="186" spans="1:6" s="8" customFormat="1" ht="24" x14ac:dyDescent="0.2">
      <c r="A186" s="20"/>
      <c r="B186" s="21"/>
      <c r="C186" s="11" t="s">
        <v>17</v>
      </c>
      <c r="D186" s="12">
        <v>0</v>
      </c>
      <c r="E186" s="12"/>
      <c r="F186" s="7"/>
    </row>
    <row r="187" spans="1:6" s="8" customFormat="1" x14ac:dyDescent="0.2">
      <c r="A187" s="20"/>
      <c r="B187" s="21"/>
      <c r="C187" s="11" t="s">
        <v>18</v>
      </c>
      <c r="D187" s="12">
        <v>0</v>
      </c>
      <c r="E187" s="12"/>
      <c r="F187" s="7"/>
    </row>
    <row r="188" spans="1:6" s="8" customFormat="1" x14ac:dyDescent="0.2">
      <c r="A188" s="20" t="s">
        <v>83</v>
      </c>
      <c r="B188" s="21" t="s">
        <v>84</v>
      </c>
      <c r="C188" s="11" t="s">
        <v>15</v>
      </c>
      <c r="D188" s="12">
        <f>D189+D190+D191+D192</f>
        <v>186229.40794</v>
      </c>
      <c r="E188" s="12">
        <f>E189+E190+E191+E192</f>
        <v>69979.687709999998</v>
      </c>
      <c r="F188" s="7"/>
    </row>
    <row r="189" spans="1:6" s="8" customFormat="1" x14ac:dyDescent="0.2">
      <c r="A189" s="20"/>
      <c r="B189" s="21"/>
      <c r="C189" s="11" t="s">
        <v>5</v>
      </c>
      <c r="D189" s="12">
        <f t="shared" ref="D189:E192" si="3">D204+D194+D209+D214+D199</f>
        <v>1040.2</v>
      </c>
      <c r="E189" s="12">
        <f t="shared" si="3"/>
        <v>1040.2</v>
      </c>
      <c r="F189" s="7"/>
    </row>
    <row r="190" spans="1:6" s="8" customFormat="1" x14ac:dyDescent="0.2">
      <c r="A190" s="20"/>
      <c r="B190" s="21"/>
      <c r="C190" s="11" t="s">
        <v>16</v>
      </c>
      <c r="D190" s="12">
        <f t="shared" si="3"/>
        <v>185189.20793999999</v>
      </c>
      <c r="E190" s="12">
        <f t="shared" si="3"/>
        <v>68939.487710000001</v>
      </c>
      <c r="F190" s="7"/>
    </row>
    <row r="191" spans="1:6" s="8" customFormat="1" ht="24" x14ac:dyDescent="0.2">
      <c r="A191" s="20"/>
      <c r="B191" s="21"/>
      <c r="C191" s="11" t="s">
        <v>17</v>
      </c>
      <c r="D191" s="12">
        <f t="shared" si="3"/>
        <v>0</v>
      </c>
      <c r="E191" s="12">
        <f t="shared" si="3"/>
        <v>0</v>
      </c>
      <c r="F191" s="7"/>
    </row>
    <row r="192" spans="1:6" s="8" customFormat="1" x14ac:dyDescent="0.2">
      <c r="A192" s="20"/>
      <c r="B192" s="21"/>
      <c r="C192" s="11" t="s">
        <v>18</v>
      </c>
      <c r="D192" s="12">
        <f t="shared" si="3"/>
        <v>0</v>
      </c>
      <c r="E192" s="12">
        <f t="shared" si="3"/>
        <v>0</v>
      </c>
      <c r="F192" s="7"/>
    </row>
    <row r="193" spans="1:6" s="8" customFormat="1" x14ac:dyDescent="0.2">
      <c r="A193" s="20" t="s">
        <v>85</v>
      </c>
      <c r="B193" s="21" t="s">
        <v>86</v>
      </c>
      <c r="C193" s="11" t="s">
        <v>15</v>
      </c>
      <c r="D193" s="12">
        <f>D194+D195+D196+D197</f>
        <v>7325.9079400000001</v>
      </c>
      <c r="E193" s="12">
        <f>E194+E195+E196+E197</f>
        <v>7325.9079400000001</v>
      </c>
      <c r="F193" s="7"/>
    </row>
    <row r="194" spans="1:6" s="8" customFormat="1" x14ac:dyDescent="0.2">
      <c r="A194" s="20"/>
      <c r="B194" s="21"/>
      <c r="C194" s="11" t="s">
        <v>5</v>
      </c>
      <c r="D194" s="12">
        <v>1040.2</v>
      </c>
      <c r="E194" s="12">
        <v>1040.2</v>
      </c>
      <c r="F194" s="7"/>
    </row>
    <row r="195" spans="1:6" s="8" customFormat="1" x14ac:dyDescent="0.2">
      <c r="A195" s="20"/>
      <c r="B195" s="21"/>
      <c r="C195" s="11" t="s">
        <v>16</v>
      </c>
      <c r="D195" s="12">
        <f>6285.70794</f>
        <v>6285.7079400000002</v>
      </c>
      <c r="E195" s="12">
        <f>6285.70794</f>
        <v>6285.7079400000002</v>
      </c>
      <c r="F195" s="7"/>
    </row>
    <row r="196" spans="1:6" s="8" customFormat="1" ht="24" x14ac:dyDescent="0.2">
      <c r="A196" s="20"/>
      <c r="B196" s="21"/>
      <c r="C196" s="11" t="s">
        <v>17</v>
      </c>
      <c r="D196" s="12">
        <v>0</v>
      </c>
      <c r="E196" s="12">
        <v>0</v>
      </c>
      <c r="F196" s="7"/>
    </row>
    <row r="197" spans="1:6" s="8" customFormat="1" x14ac:dyDescent="0.2">
      <c r="A197" s="20"/>
      <c r="B197" s="21"/>
      <c r="C197" s="11" t="s">
        <v>18</v>
      </c>
      <c r="D197" s="12">
        <v>0</v>
      </c>
      <c r="E197" s="12">
        <v>0</v>
      </c>
      <c r="F197" s="7"/>
    </row>
    <row r="198" spans="1:6" s="8" customFormat="1" x14ac:dyDescent="0.2">
      <c r="A198" s="20" t="s">
        <v>87</v>
      </c>
      <c r="B198" s="21" t="s">
        <v>88</v>
      </c>
      <c r="C198" s="11" t="s">
        <v>15</v>
      </c>
      <c r="D198" s="12">
        <f>D199+D200+D201+D202</f>
        <v>0</v>
      </c>
      <c r="E198" s="12">
        <f>E199+E200+E201+E202</f>
        <v>0</v>
      </c>
      <c r="F198" s="7"/>
    </row>
    <row r="199" spans="1:6" s="8" customFormat="1" x14ac:dyDescent="0.2">
      <c r="A199" s="20"/>
      <c r="B199" s="21"/>
      <c r="C199" s="11" t="s">
        <v>5</v>
      </c>
      <c r="D199" s="12">
        <v>0</v>
      </c>
      <c r="E199" s="12">
        <v>0</v>
      </c>
      <c r="F199" s="7"/>
    </row>
    <row r="200" spans="1:6" s="8" customFormat="1" x14ac:dyDescent="0.2">
      <c r="A200" s="20"/>
      <c r="B200" s="21"/>
      <c r="C200" s="11" t="s">
        <v>16</v>
      </c>
      <c r="D200" s="12">
        <v>0</v>
      </c>
      <c r="E200" s="12">
        <v>0</v>
      </c>
      <c r="F200" s="7"/>
    </row>
    <row r="201" spans="1:6" s="8" customFormat="1" ht="24" x14ac:dyDescent="0.2">
      <c r="A201" s="20"/>
      <c r="B201" s="21"/>
      <c r="C201" s="11" t="s">
        <v>17</v>
      </c>
      <c r="D201" s="12">
        <v>0</v>
      </c>
      <c r="E201" s="12">
        <v>0</v>
      </c>
      <c r="F201" s="7"/>
    </row>
    <row r="202" spans="1:6" s="8" customFormat="1" x14ac:dyDescent="0.2">
      <c r="A202" s="20"/>
      <c r="B202" s="21"/>
      <c r="C202" s="11" t="s">
        <v>18</v>
      </c>
      <c r="D202" s="12">
        <v>0</v>
      </c>
      <c r="E202" s="12">
        <v>0</v>
      </c>
      <c r="F202" s="7"/>
    </row>
    <row r="203" spans="1:6" s="8" customFormat="1" x14ac:dyDescent="0.2">
      <c r="A203" s="20" t="s">
        <v>89</v>
      </c>
      <c r="B203" s="21" t="s">
        <v>90</v>
      </c>
      <c r="C203" s="11" t="s">
        <v>15</v>
      </c>
      <c r="D203" s="12">
        <f>D204+D205+D206+D207</f>
        <v>96576</v>
      </c>
      <c r="E203" s="12">
        <f>E204+E205+E206+E207</f>
        <v>61594.479769999998</v>
      </c>
      <c r="F203" s="7"/>
    </row>
    <row r="204" spans="1:6" s="8" customFormat="1" x14ac:dyDescent="0.2">
      <c r="A204" s="20"/>
      <c r="B204" s="21"/>
      <c r="C204" s="11" t="s">
        <v>5</v>
      </c>
      <c r="D204" s="12">
        <v>0</v>
      </c>
      <c r="E204" s="12">
        <v>0</v>
      </c>
      <c r="F204" s="7"/>
    </row>
    <row r="205" spans="1:6" s="8" customFormat="1" x14ac:dyDescent="0.2">
      <c r="A205" s="20"/>
      <c r="B205" s="21"/>
      <c r="C205" s="11" t="s">
        <v>16</v>
      </c>
      <c r="D205" s="12">
        <f>76576+20000</f>
        <v>96576</v>
      </c>
      <c r="E205" s="12">
        <v>61594.479769999998</v>
      </c>
      <c r="F205" s="7"/>
    </row>
    <row r="206" spans="1:6" s="8" customFormat="1" ht="24" x14ac:dyDescent="0.2">
      <c r="A206" s="20"/>
      <c r="B206" s="21"/>
      <c r="C206" s="11" t="s">
        <v>17</v>
      </c>
      <c r="D206" s="12">
        <v>0</v>
      </c>
      <c r="E206" s="12">
        <v>0</v>
      </c>
      <c r="F206" s="7"/>
    </row>
    <row r="207" spans="1:6" s="8" customFormat="1" x14ac:dyDescent="0.2">
      <c r="A207" s="20"/>
      <c r="B207" s="21"/>
      <c r="C207" s="11" t="s">
        <v>18</v>
      </c>
      <c r="D207" s="12">
        <v>0</v>
      </c>
      <c r="E207" s="12">
        <v>0</v>
      </c>
      <c r="F207" s="7"/>
    </row>
    <row r="208" spans="1:6" s="8" customFormat="1" x14ac:dyDescent="0.2">
      <c r="A208" s="20" t="s">
        <v>91</v>
      </c>
      <c r="B208" s="21" t="s">
        <v>119</v>
      </c>
      <c r="C208" s="11" t="s">
        <v>15</v>
      </c>
      <c r="D208" s="12">
        <f>D209+D210+D211+D212</f>
        <v>81000</v>
      </c>
      <c r="E208" s="12">
        <f>E209+E210+E211+E212</f>
        <v>0</v>
      </c>
      <c r="F208" s="7"/>
    </row>
    <row r="209" spans="1:6" s="8" customFormat="1" x14ac:dyDescent="0.2">
      <c r="A209" s="20"/>
      <c r="B209" s="21"/>
      <c r="C209" s="11" t="s">
        <v>5</v>
      </c>
      <c r="D209" s="12">
        <v>0</v>
      </c>
      <c r="E209" s="12">
        <v>0</v>
      </c>
      <c r="F209" s="7"/>
    </row>
    <row r="210" spans="1:6" s="8" customFormat="1" x14ac:dyDescent="0.2">
      <c r="A210" s="20"/>
      <c r="B210" s="21"/>
      <c r="C210" s="11" t="s">
        <v>16</v>
      </c>
      <c r="D210" s="12">
        <f>0+81000</f>
        <v>81000</v>
      </c>
      <c r="E210" s="12">
        <v>0</v>
      </c>
      <c r="F210" s="7"/>
    </row>
    <row r="211" spans="1:6" s="8" customFormat="1" ht="24" x14ac:dyDescent="0.2">
      <c r="A211" s="20"/>
      <c r="B211" s="21"/>
      <c r="C211" s="11" t="s">
        <v>17</v>
      </c>
      <c r="D211" s="12">
        <v>0</v>
      </c>
      <c r="E211" s="12">
        <v>0</v>
      </c>
      <c r="F211" s="7"/>
    </row>
    <row r="212" spans="1:6" s="8" customFormat="1" x14ac:dyDescent="0.2">
      <c r="A212" s="20"/>
      <c r="B212" s="21"/>
      <c r="C212" s="11" t="s">
        <v>18</v>
      </c>
      <c r="D212" s="12">
        <v>0</v>
      </c>
      <c r="E212" s="12">
        <v>0</v>
      </c>
      <c r="F212" s="7"/>
    </row>
    <row r="213" spans="1:6" s="8" customFormat="1" x14ac:dyDescent="0.2">
      <c r="A213" s="20" t="s">
        <v>92</v>
      </c>
      <c r="B213" s="21" t="s">
        <v>93</v>
      </c>
      <c r="C213" s="11" t="s">
        <v>15</v>
      </c>
      <c r="D213" s="12">
        <f>D214+D215+D216+D217</f>
        <v>1327.5</v>
      </c>
      <c r="E213" s="12">
        <f>E214+E215+E216+E217</f>
        <v>1059.3</v>
      </c>
      <c r="F213" s="7"/>
    </row>
    <row r="214" spans="1:6" s="8" customFormat="1" x14ac:dyDescent="0.2">
      <c r="A214" s="20"/>
      <c r="B214" s="21"/>
      <c r="C214" s="11" t="s">
        <v>5</v>
      </c>
      <c r="D214" s="12">
        <v>0</v>
      </c>
      <c r="E214" s="12">
        <v>0</v>
      </c>
      <c r="F214" s="7"/>
    </row>
    <row r="215" spans="1:6" s="8" customFormat="1" x14ac:dyDescent="0.2">
      <c r="A215" s="20"/>
      <c r="B215" s="21"/>
      <c r="C215" s="11" t="s">
        <v>16</v>
      </c>
      <c r="D215" s="12">
        <v>1327.5</v>
      </c>
      <c r="E215" s="12">
        <v>1059.3</v>
      </c>
      <c r="F215" s="7"/>
    </row>
    <row r="216" spans="1:6" s="8" customFormat="1" ht="24" x14ac:dyDescent="0.2">
      <c r="A216" s="20"/>
      <c r="B216" s="21"/>
      <c r="C216" s="11" t="s">
        <v>17</v>
      </c>
      <c r="D216" s="12">
        <v>0</v>
      </c>
      <c r="E216" s="12">
        <v>0</v>
      </c>
      <c r="F216" s="7"/>
    </row>
    <row r="217" spans="1:6" s="8" customFormat="1" x14ac:dyDescent="0.2">
      <c r="A217" s="20"/>
      <c r="B217" s="21"/>
      <c r="C217" s="11" t="s">
        <v>18</v>
      </c>
      <c r="D217" s="12">
        <v>0</v>
      </c>
      <c r="E217" s="12">
        <v>0</v>
      </c>
      <c r="F217" s="7"/>
    </row>
    <row r="218" spans="1:6" s="8" customFormat="1" x14ac:dyDescent="0.2">
      <c r="A218" s="20" t="s">
        <v>94</v>
      </c>
      <c r="B218" s="21" t="s">
        <v>95</v>
      </c>
      <c r="C218" s="11" t="s">
        <v>15</v>
      </c>
      <c r="D218" s="12">
        <f>D219+D220+D221+D222</f>
        <v>575252.53</v>
      </c>
      <c r="E218" s="12">
        <f>E219+E220+E221+E222</f>
        <v>62100.506550000006</v>
      </c>
      <c r="F218" s="7"/>
    </row>
    <row r="219" spans="1:6" s="8" customFormat="1" x14ac:dyDescent="0.2">
      <c r="A219" s="20"/>
      <c r="B219" s="21"/>
      <c r="C219" s="11" t="s">
        <v>5</v>
      </c>
      <c r="D219" s="12">
        <f t="shared" ref="D219:E220" si="4">D224+D229+D234+D239</f>
        <v>0</v>
      </c>
      <c r="E219" s="12">
        <f t="shared" si="4"/>
        <v>0</v>
      </c>
      <c r="F219" s="7"/>
    </row>
    <row r="220" spans="1:6" s="8" customFormat="1" x14ac:dyDescent="0.2">
      <c r="A220" s="20"/>
      <c r="B220" s="21"/>
      <c r="C220" s="11" t="s">
        <v>16</v>
      </c>
      <c r="D220" s="12">
        <f t="shared" si="4"/>
        <v>552124.53</v>
      </c>
      <c r="E220" s="12">
        <f t="shared" si="4"/>
        <v>51104.175000000003</v>
      </c>
      <c r="F220" s="7"/>
    </row>
    <row r="221" spans="1:6" s="8" customFormat="1" ht="24" x14ac:dyDescent="0.2">
      <c r="A221" s="20"/>
      <c r="B221" s="21"/>
      <c r="C221" s="11" t="s">
        <v>17</v>
      </c>
      <c r="D221" s="12">
        <v>23128</v>
      </c>
      <c r="E221" s="10">
        <v>10996.331550000001</v>
      </c>
      <c r="F221" s="7"/>
    </row>
    <row r="222" spans="1:6" s="8" customFormat="1" x14ac:dyDescent="0.2">
      <c r="A222" s="20"/>
      <c r="B222" s="21"/>
      <c r="C222" s="11" t="s">
        <v>18</v>
      </c>
      <c r="D222" s="12">
        <f>D227+D232+D237</f>
        <v>0</v>
      </c>
      <c r="E222" s="12">
        <f>E227+E232+E237</f>
        <v>0</v>
      </c>
      <c r="F222" s="7"/>
    </row>
    <row r="223" spans="1:6" s="8" customFormat="1" x14ac:dyDescent="0.2">
      <c r="A223" s="20" t="s">
        <v>96</v>
      </c>
      <c r="B223" s="21" t="s">
        <v>97</v>
      </c>
      <c r="C223" s="11" t="s">
        <v>15</v>
      </c>
      <c r="D223" s="12">
        <f>D224+D225+D226+D227</f>
        <v>152431.29999999999</v>
      </c>
      <c r="E223" s="12">
        <f>E224+E225+E226+E227</f>
        <v>23544.226470000001</v>
      </c>
      <c r="F223" s="7"/>
    </row>
    <row r="224" spans="1:6" s="8" customFormat="1" x14ac:dyDescent="0.2">
      <c r="A224" s="20"/>
      <c r="B224" s="21"/>
      <c r="C224" s="11" t="s">
        <v>5</v>
      </c>
      <c r="D224" s="12">
        <v>0</v>
      </c>
      <c r="E224" s="12">
        <v>0</v>
      </c>
      <c r="F224" s="7"/>
    </row>
    <row r="225" spans="1:6" s="8" customFormat="1" x14ac:dyDescent="0.2">
      <c r="A225" s="20"/>
      <c r="B225" s="21"/>
      <c r="C225" s="11" t="s">
        <v>16</v>
      </c>
      <c r="D225" s="12">
        <v>152431.29999999999</v>
      </c>
      <c r="E225" s="12">
        <v>23544.226470000001</v>
      </c>
      <c r="F225" s="7"/>
    </row>
    <row r="226" spans="1:6" s="8" customFormat="1" ht="24" x14ac:dyDescent="0.2">
      <c r="A226" s="20"/>
      <c r="B226" s="21"/>
      <c r="C226" s="11" t="s">
        <v>17</v>
      </c>
      <c r="D226" s="12">
        <v>0</v>
      </c>
      <c r="E226" s="12">
        <v>0</v>
      </c>
      <c r="F226" s="7"/>
    </row>
    <row r="227" spans="1:6" s="8" customFormat="1" x14ac:dyDescent="0.2">
      <c r="A227" s="20"/>
      <c r="B227" s="21"/>
      <c r="C227" s="11" t="s">
        <v>18</v>
      </c>
      <c r="D227" s="12">
        <v>0</v>
      </c>
      <c r="E227" s="12">
        <v>0</v>
      </c>
      <c r="F227" s="7"/>
    </row>
    <row r="228" spans="1:6" s="8" customFormat="1" x14ac:dyDescent="0.2">
      <c r="A228" s="20" t="s">
        <v>98</v>
      </c>
      <c r="B228" s="21" t="s">
        <v>99</v>
      </c>
      <c r="C228" s="11" t="s">
        <v>15</v>
      </c>
      <c r="D228" s="12">
        <f>D229+D230+D231+D232</f>
        <v>23598.7</v>
      </c>
      <c r="E228" s="12">
        <f>E229+E230+E231+E232</f>
        <v>1850.7374</v>
      </c>
      <c r="F228" s="7"/>
    </row>
    <row r="229" spans="1:6" s="8" customFormat="1" x14ac:dyDescent="0.2">
      <c r="A229" s="20"/>
      <c r="B229" s="21"/>
      <c r="C229" s="11" t="s">
        <v>5</v>
      </c>
      <c r="D229" s="12">
        <v>0</v>
      </c>
      <c r="E229" s="12">
        <v>0</v>
      </c>
      <c r="F229" s="7"/>
    </row>
    <row r="230" spans="1:6" s="8" customFormat="1" x14ac:dyDescent="0.2">
      <c r="A230" s="20"/>
      <c r="B230" s="21"/>
      <c r="C230" s="11" t="s">
        <v>16</v>
      </c>
      <c r="D230" s="12">
        <v>23598.7</v>
      </c>
      <c r="E230" s="12">
        <v>1850.7374</v>
      </c>
      <c r="F230" s="7"/>
    </row>
    <row r="231" spans="1:6" s="8" customFormat="1" ht="24" x14ac:dyDescent="0.2">
      <c r="A231" s="20"/>
      <c r="B231" s="21"/>
      <c r="C231" s="11" t="s">
        <v>17</v>
      </c>
      <c r="D231" s="12">
        <v>0</v>
      </c>
      <c r="E231" s="12">
        <v>0</v>
      </c>
      <c r="F231" s="7"/>
    </row>
    <row r="232" spans="1:6" s="8" customFormat="1" x14ac:dyDescent="0.2">
      <c r="A232" s="20"/>
      <c r="B232" s="21"/>
      <c r="C232" s="11" t="s">
        <v>18</v>
      </c>
      <c r="D232" s="12">
        <v>0</v>
      </c>
      <c r="E232" s="12">
        <v>0</v>
      </c>
      <c r="F232" s="7"/>
    </row>
    <row r="233" spans="1:6" s="8" customFormat="1" x14ac:dyDescent="0.2">
      <c r="A233" s="20" t="s">
        <v>100</v>
      </c>
      <c r="B233" s="21" t="s">
        <v>101</v>
      </c>
      <c r="C233" s="11" t="s">
        <v>15</v>
      </c>
      <c r="D233" s="12">
        <f>D234+D235+D236+D237</f>
        <v>226291.16</v>
      </c>
      <c r="E233" s="12">
        <f>E234+E235+E236+E237</f>
        <v>0</v>
      </c>
      <c r="F233" s="7"/>
    </row>
    <row r="234" spans="1:6" s="8" customFormat="1" x14ac:dyDescent="0.2">
      <c r="A234" s="20"/>
      <c r="B234" s="21"/>
      <c r="C234" s="11" t="s">
        <v>5</v>
      </c>
      <c r="D234" s="12">
        <v>0</v>
      </c>
      <c r="E234" s="12">
        <v>0</v>
      </c>
      <c r="F234" s="7"/>
    </row>
    <row r="235" spans="1:6" s="8" customFormat="1" x14ac:dyDescent="0.2">
      <c r="A235" s="20"/>
      <c r="B235" s="21"/>
      <c r="C235" s="11" t="s">
        <v>23</v>
      </c>
      <c r="D235" s="12">
        <v>226291.16</v>
      </c>
      <c r="E235" s="12">
        <v>0</v>
      </c>
      <c r="F235" s="7"/>
    </row>
    <row r="236" spans="1:6" s="8" customFormat="1" ht="24" x14ac:dyDescent="0.2">
      <c r="A236" s="20"/>
      <c r="B236" s="21"/>
      <c r="C236" s="11" t="s">
        <v>17</v>
      </c>
      <c r="D236" s="12">
        <v>0</v>
      </c>
      <c r="E236" s="12">
        <v>0</v>
      </c>
      <c r="F236" s="7"/>
    </row>
    <row r="237" spans="1:6" s="8" customFormat="1" x14ac:dyDescent="0.2">
      <c r="A237" s="20"/>
      <c r="B237" s="21"/>
      <c r="C237" s="11" t="s">
        <v>18</v>
      </c>
      <c r="D237" s="12">
        <v>0</v>
      </c>
      <c r="E237" s="12">
        <v>0</v>
      </c>
      <c r="F237" s="7"/>
    </row>
    <row r="238" spans="1:6" s="8" customFormat="1" x14ac:dyDescent="0.2">
      <c r="A238" s="37" t="s">
        <v>120</v>
      </c>
      <c r="B238" s="34" t="s">
        <v>121</v>
      </c>
      <c r="C238" s="11" t="s">
        <v>15</v>
      </c>
      <c r="D238" s="12">
        <f t="shared" ref="D238:E238" si="5">D239+D240+D241+D242</f>
        <v>149803.37</v>
      </c>
      <c r="E238" s="12">
        <f t="shared" si="5"/>
        <v>25709.21113</v>
      </c>
      <c r="F238" s="7"/>
    </row>
    <row r="239" spans="1:6" s="8" customFormat="1" x14ac:dyDescent="0.2">
      <c r="A239" s="38"/>
      <c r="B239" s="35"/>
      <c r="C239" s="11" t="s">
        <v>5</v>
      </c>
      <c r="D239" s="12">
        <v>0</v>
      </c>
      <c r="E239" s="12">
        <v>0</v>
      </c>
      <c r="F239" s="7"/>
    </row>
    <row r="240" spans="1:6" s="8" customFormat="1" x14ac:dyDescent="0.2">
      <c r="A240" s="38"/>
      <c r="B240" s="35"/>
      <c r="C240" s="11" t="s">
        <v>23</v>
      </c>
      <c r="D240" s="12">
        <v>149803.37</v>
      </c>
      <c r="E240" s="12">
        <v>25709.21113</v>
      </c>
      <c r="F240" s="7"/>
    </row>
    <row r="241" spans="1:6" s="8" customFormat="1" ht="24" x14ac:dyDescent="0.2">
      <c r="A241" s="38"/>
      <c r="B241" s="35"/>
      <c r="C241" s="11" t="s">
        <v>17</v>
      </c>
      <c r="D241" s="12">
        <v>0</v>
      </c>
      <c r="E241" s="12">
        <v>0</v>
      </c>
      <c r="F241" s="7"/>
    </row>
    <row r="242" spans="1:6" s="8" customFormat="1" x14ac:dyDescent="0.2">
      <c r="A242" s="39"/>
      <c r="B242" s="36"/>
      <c r="C242" s="11" t="s">
        <v>18</v>
      </c>
      <c r="D242" s="12">
        <v>0</v>
      </c>
      <c r="E242" s="12">
        <v>0</v>
      </c>
      <c r="F242" s="7"/>
    </row>
    <row r="243" spans="1:6" s="8" customFormat="1" x14ac:dyDescent="0.2">
      <c r="A243" s="20" t="s">
        <v>102</v>
      </c>
      <c r="B243" s="21" t="s">
        <v>103</v>
      </c>
      <c r="C243" s="11" t="s">
        <v>15</v>
      </c>
      <c r="D243" s="12">
        <f>D244+D245+D246+D247</f>
        <v>96965.65</v>
      </c>
      <c r="E243" s="12">
        <f>E244+E245+E246+E247</f>
        <v>67492.151800000007</v>
      </c>
      <c r="F243" s="7"/>
    </row>
    <row r="244" spans="1:6" s="8" customFormat="1" x14ac:dyDescent="0.2">
      <c r="A244" s="20"/>
      <c r="B244" s="21"/>
      <c r="C244" s="11" t="s">
        <v>5</v>
      </c>
      <c r="D244" s="12">
        <v>0</v>
      </c>
      <c r="E244" s="12">
        <v>0</v>
      </c>
      <c r="F244" s="7"/>
    </row>
    <row r="245" spans="1:6" s="8" customFormat="1" x14ac:dyDescent="0.2">
      <c r="A245" s="20"/>
      <c r="B245" s="21"/>
      <c r="C245" s="11" t="s">
        <v>16</v>
      </c>
      <c r="D245" s="12">
        <v>96965.65</v>
      </c>
      <c r="E245" s="12">
        <v>67492.151800000007</v>
      </c>
      <c r="F245" s="7"/>
    </row>
    <row r="246" spans="1:6" s="8" customFormat="1" ht="24" x14ac:dyDescent="0.2">
      <c r="A246" s="20"/>
      <c r="B246" s="21"/>
      <c r="C246" s="11" t="s">
        <v>17</v>
      </c>
      <c r="D246" s="12">
        <v>0</v>
      </c>
      <c r="E246" s="12">
        <v>0</v>
      </c>
      <c r="F246" s="7"/>
    </row>
    <row r="247" spans="1:6" s="8" customFormat="1" x14ac:dyDescent="0.2">
      <c r="A247" s="20"/>
      <c r="B247" s="21"/>
      <c r="C247" s="11" t="s">
        <v>18</v>
      </c>
      <c r="D247" s="12">
        <v>0</v>
      </c>
      <c r="E247" s="12">
        <v>0</v>
      </c>
      <c r="F247" s="7"/>
    </row>
    <row r="248" spans="1:6" s="8" customFormat="1" x14ac:dyDescent="0.2">
      <c r="A248" s="20" t="s">
        <v>104</v>
      </c>
      <c r="B248" s="21" t="s">
        <v>105</v>
      </c>
      <c r="C248" s="11" t="s">
        <v>15</v>
      </c>
      <c r="D248" s="12">
        <f>D249+D250+D251+D252</f>
        <v>0</v>
      </c>
      <c r="E248" s="12">
        <f>E249+E250+E251+E252</f>
        <v>0</v>
      </c>
      <c r="F248" s="7"/>
    </row>
    <row r="249" spans="1:6" s="8" customFormat="1" x14ac:dyDescent="0.2">
      <c r="A249" s="20"/>
      <c r="B249" s="21"/>
      <c r="C249" s="11" t="s">
        <v>5</v>
      </c>
      <c r="D249" s="12">
        <v>0</v>
      </c>
      <c r="E249" s="12">
        <v>0</v>
      </c>
      <c r="F249" s="7"/>
    </row>
    <row r="250" spans="1:6" s="8" customFormat="1" x14ac:dyDescent="0.2">
      <c r="A250" s="20"/>
      <c r="B250" s="21"/>
      <c r="C250" s="11" t="s">
        <v>16</v>
      </c>
      <c r="D250" s="12">
        <v>0</v>
      </c>
      <c r="E250" s="12">
        <v>0</v>
      </c>
      <c r="F250" s="7"/>
    </row>
    <row r="251" spans="1:6" s="8" customFormat="1" ht="24" x14ac:dyDescent="0.2">
      <c r="A251" s="20"/>
      <c r="B251" s="21"/>
      <c r="C251" s="11" t="s">
        <v>17</v>
      </c>
      <c r="D251" s="12">
        <v>0</v>
      </c>
      <c r="E251" s="12">
        <v>0</v>
      </c>
      <c r="F251" s="7"/>
    </row>
    <row r="252" spans="1:6" s="8" customFormat="1" x14ac:dyDescent="0.2">
      <c r="A252" s="20"/>
      <c r="B252" s="21"/>
      <c r="C252" s="11" t="s">
        <v>18</v>
      </c>
      <c r="D252" s="12">
        <v>0</v>
      </c>
      <c r="E252" s="12">
        <v>0</v>
      </c>
      <c r="F252" s="7"/>
    </row>
    <row r="253" spans="1:6" x14ac:dyDescent="0.2">
      <c r="A253" s="20" t="s">
        <v>106</v>
      </c>
      <c r="B253" s="34" t="s">
        <v>8</v>
      </c>
      <c r="C253" s="11" t="s">
        <v>15</v>
      </c>
      <c r="D253" s="12">
        <f>D254+D255+D256+D257</f>
        <v>0</v>
      </c>
      <c r="E253" s="12">
        <f>E254+E255+E256+E257</f>
        <v>0</v>
      </c>
    </row>
    <row r="254" spans="1:6" x14ac:dyDescent="0.2">
      <c r="A254" s="20"/>
      <c r="B254" s="35"/>
      <c r="C254" s="11" t="s">
        <v>5</v>
      </c>
      <c r="D254" s="12">
        <v>0</v>
      </c>
      <c r="E254" s="12">
        <v>0</v>
      </c>
    </row>
    <row r="255" spans="1:6" x14ac:dyDescent="0.2">
      <c r="A255" s="20"/>
      <c r="B255" s="35"/>
      <c r="C255" s="11" t="s">
        <v>16</v>
      </c>
      <c r="D255" s="12">
        <v>0</v>
      </c>
      <c r="E255" s="12">
        <v>0</v>
      </c>
    </row>
    <row r="256" spans="1:6" ht="24" x14ac:dyDescent="0.2">
      <c r="A256" s="20"/>
      <c r="B256" s="35"/>
      <c r="C256" s="11" t="s">
        <v>17</v>
      </c>
      <c r="D256" s="12">
        <v>0</v>
      </c>
      <c r="E256" s="12">
        <v>0</v>
      </c>
    </row>
    <row r="257" spans="1:6" x14ac:dyDescent="0.2">
      <c r="A257" s="20"/>
      <c r="B257" s="36"/>
      <c r="C257" s="11" t="s">
        <v>18</v>
      </c>
      <c r="D257" s="12">
        <v>0</v>
      </c>
      <c r="E257" s="12">
        <v>0</v>
      </c>
    </row>
    <row r="258" spans="1:6" x14ac:dyDescent="0.2">
      <c r="A258" s="20" t="s">
        <v>122</v>
      </c>
      <c r="B258" s="34" t="s">
        <v>123</v>
      </c>
      <c r="C258" s="11" t="s">
        <v>15</v>
      </c>
      <c r="D258" s="12">
        <f>D259+D260+D261+D262</f>
        <v>147.84</v>
      </c>
      <c r="E258" s="12">
        <v>0</v>
      </c>
    </row>
    <row r="259" spans="1:6" x14ac:dyDescent="0.2">
      <c r="A259" s="20"/>
      <c r="B259" s="35"/>
      <c r="C259" s="11" t="s">
        <v>5</v>
      </c>
      <c r="D259" s="12">
        <v>0</v>
      </c>
      <c r="E259" s="12">
        <v>0</v>
      </c>
    </row>
    <row r="260" spans="1:6" x14ac:dyDescent="0.2">
      <c r="A260" s="20"/>
      <c r="B260" s="35"/>
      <c r="C260" s="11" t="s">
        <v>16</v>
      </c>
      <c r="D260" s="12">
        <v>147.84</v>
      </c>
      <c r="E260" s="12">
        <v>0</v>
      </c>
    </row>
    <row r="261" spans="1:6" ht="24" x14ac:dyDescent="0.2">
      <c r="A261" s="20"/>
      <c r="B261" s="35"/>
      <c r="C261" s="11" t="s">
        <v>17</v>
      </c>
      <c r="D261" s="12">
        <v>0</v>
      </c>
      <c r="E261" s="12">
        <v>0</v>
      </c>
    </row>
    <row r="262" spans="1:6" x14ac:dyDescent="0.2">
      <c r="A262" s="20"/>
      <c r="B262" s="36"/>
      <c r="C262" s="11" t="s">
        <v>18</v>
      </c>
      <c r="D262" s="12"/>
      <c r="E262" s="12"/>
    </row>
    <row r="263" spans="1:6" s="8" customFormat="1" x14ac:dyDescent="0.2">
      <c r="A263" s="22">
        <v>5</v>
      </c>
      <c r="B263" s="25" t="s">
        <v>112</v>
      </c>
      <c r="C263" s="9" t="s">
        <v>15</v>
      </c>
      <c r="D263" s="14" t="s">
        <v>114</v>
      </c>
      <c r="E263" s="14" t="s">
        <v>114</v>
      </c>
      <c r="F263" s="7"/>
    </row>
    <row r="264" spans="1:6" s="8" customFormat="1" x14ac:dyDescent="0.2">
      <c r="A264" s="23"/>
      <c r="B264" s="26"/>
      <c r="C264" s="9" t="s">
        <v>5</v>
      </c>
      <c r="D264" s="14"/>
      <c r="E264" s="10"/>
      <c r="F264" s="7"/>
    </row>
    <row r="265" spans="1:6" s="8" customFormat="1" x14ac:dyDescent="0.2">
      <c r="A265" s="23"/>
      <c r="B265" s="26"/>
      <c r="C265" s="9" t="s">
        <v>16</v>
      </c>
      <c r="D265" s="14" t="s">
        <v>114</v>
      </c>
      <c r="E265" s="10" t="s">
        <v>114</v>
      </c>
      <c r="F265" s="7"/>
    </row>
    <row r="266" spans="1:6" s="8" customFormat="1" ht="24" x14ac:dyDescent="0.2">
      <c r="A266" s="23"/>
      <c r="B266" s="26"/>
      <c r="C266" s="9" t="s">
        <v>17</v>
      </c>
      <c r="D266" s="15"/>
      <c r="E266" s="10"/>
      <c r="F266" s="7"/>
    </row>
    <row r="267" spans="1:6" s="8" customFormat="1" x14ac:dyDescent="0.2">
      <c r="A267" s="24"/>
      <c r="B267" s="27"/>
      <c r="C267" s="9" t="s">
        <v>18</v>
      </c>
      <c r="D267" s="15"/>
      <c r="E267" s="10"/>
      <c r="F267" s="7"/>
    </row>
    <row r="268" spans="1:6" x14ac:dyDescent="0.2">
      <c r="A268" s="28" t="s">
        <v>107</v>
      </c>
      <c r="B268" s="31" t="s">
        <v>124</v>
      </c>
      <c r="C268" s="16" t="s">
        <v>108</v>
      </c>
      <c r="D268" s="17" t="s">
        <v>114</v>
      </c>
      <c r="E268" s="17" t="s">
        <v>114</v>
      </c>
    </row>
    <row r="269" spans="1:6" ht="36" x14ac:dyDescent="0.2">
      <c r="A269" s="29"/>
      <c r="B269" s="32"/>
      <c r="C269" s="16" t="s">
        <v>109</v>
      </c>
      <c r="D269" s="17"/>
      <c r="E269" s="17"/>
    </row>
    <row r="270" spans="1:6" x14ac:dyDescent="0.2">
      <c r="A270" s="29"/>
      <c r="B270" s="32"/>
      <c r="C270" s="16" t="s">
        <v>110</v>
      </c>
      <c r="D270" s="17" t="s">
        <v>114</v>
      </c>
      <c r="E270" s="17" t="s">
        <v>114</v>
      </c>
    </row>
    <row r="271" spans="1:6" ht="24" x14ac:dyDescent="0.2">
      <c r="A271" s="29"/>
      <c r="B271" s="32"/>
      <c r="C271" s="16" t="s">
        <v>17</v>
      </c>
      <c r="D271" s="18"/>
      <c r="E271" s="18"/>
    </row>
    <row r="272" spans="1:6" x14ac:dyDescent="0.2">
      <c r="A272" s="30"/>
      <c r="B272" s="33"/>
      <c r="C272" s="16" t="s">
        <v>111</v>
      </c>
      <c r="D272" s="18"/>
      <c r="E272" s="18"/>
    </row>
  </sheetData>
  <mergeCells count="112">
    <mergeCell ref="A1:E1"/>
    <mergeCell ref="A3:E3"/>
    <mergeCell ref="A4:E4"/>
    <mergeCell ref="A5:E5"/>
    <mergeCell ref="A6:E6"/>
    <mergeCell ref="A7:E7"/>
    <mergeCell ref="B18:B22"/>
    <mergeCell ref="A18:A22"/>
    <mergeCell ref="A13:A17"/>
    <mergeCell ref="A23:A27"/>
    <mergeCell ref="B23:B27"/>
    <mergeCell ref="A28:A32"/>
    <mergeCell ref="B28:B32"/>
    <mergeCell ref="A33:A37"/>
    <mergeCell ref="B33:B37"/>
    <mergeCell ref="A8:E8"/>
    <mergeCell ref="A9:E9"/>
    <mergeCell ref="B13:B17"/>
    <mergeCell ref="A53:A57"/>
    <mergeCell ref="B53:B57"/>
    <mergeCell ref="A58:A62"/>
    <mergeCell ref="B58:B62"/>
    <mergeCell ref="A63:A67"/>
    <mergeCell ref="B63:B67"/>
    <mergeCell ref="A38:A42"/>
    <mergeCell ref="B38:B42"/>
    <mergeCell ref="A43:A47"/>
    <mergeCell ref="B43:B47"/>
    <mergeCell ref="A48:A52"/>
    <mergeCell ref="B48:B52"/>
    <mergeCell ref="A83:A87"/>
    <mergeCell ref="B83:B87"/>
    <mergeCell ref="A88:A92"/>
    <mergeCell ref="B88:B92"/>
    <mergeCell ref="A93:A97"/>
    <mergeCell ref="B93:B97"/>
    <mergeCell ref="A68:A72"/>
    <mergeCell ref="B68:B72"/>
    <mergeCell ref="A73:A77"/>
    <mergeCell ref="B73:B77"/>
    <mergeCell ref="A78:A82"/>
    <mergeCell ref="B78:B82"/>
    <mergeCell ref="A113:A117"/>
    <mergeCell ref="B113:B117"/>
    <mergeCell ref="A118:A122"/>
    <mergeCell ref="B118:B122"/>
    <mergeCell ref="A123:A127"/>
    <mergeCell ref="B123:B127"/>
    <mergeCell ref="A98:A102"/>
    <mergeCell ref="B98:B102"/>
    <mergeCell ref="A103:A107"/>
    <mergeCell ref="B103:B107"/>
    <mergeCell ref="A108:A112"/>
    <mergeCell ref="B108:B112"/>
    <mergeCell ref="A143:A147"/>
    <mergeCell ref="B143:B147"/>
    <mergeCell ref="A148:A152"/>
    <mergeCell ref="B148:B152"/>
    <mergeCell ref="A153:A157"/>
    <mergeCell ref="B153:B157"/>
    <mergeCell ref="A128:A132"/>
    <mergeCell ref="B128:B132"/>
    <mergeCell ref="A133:A137"/>
    <mergeCell ref="B133:B137"/>
    <mergeCell ref="A138:A142"/>
    <mergeCell ref="B138:B142"/>
    <mergeCell ref="A173:A177"/>
    <mergeCell ref="B173:B177"/>
    <mergeCell ref="A178:A182"/>
    <mergeCell ref="B178:B182"/>
    <mergeCell ref="A183:A187"/>
    <mergeCell ref="B183:B187"/>
    <mergeCell ref="A158:A162"/>
    <mergeCell ref="B158:B162"/>
    <mergeCell ref="A163:A167"/>
    <mergeCell ref="B163:B167"/>
    <mergeCell ref="A168:A172"/>
    <mergeCell ref="B168:B172"/>
    <mergeCell ref="A203:A207"/>
    <mergeCell ref="B203:B207"/>
    <mergeCell ref="A208:A212"/>
    <mergeCell ref="B208:B212"/>
    <mergeCell ref="A213:A217"/>
    <mergeCell ref="B213:B217"/>
    <mergeCell ref="A188:A192"/>
    <mergeCell ref="B188:B192"/>
    <mergeCell ref="A193:A197"/>
    <mergeCell ref="B193:B197"/>
    <mergeCell ref="A198:A202"/>
    <mergeCell ref="B198:B202"/>
    <mergeCell ref="A233:A237"/>
    <mergeCell ref="B233:B237"/>
    <mergeCell ref="A238:A242"/>
    <mergeCell ref="B238:B242"/>
    <mergeCell ref="A243:A247"/>
    <mergeCell ref="B243:B247"/>
    <mergeCell ref="A218:A222"/>
    <mergeCell ref="B218:B222"/>
    <mergeCell ref="A223:A227"/>
    <mergeCell ref="B223:B227"/>
    <mergeCell ref="A228:A232"/>
    <mergeCell ref="B228:B232"/>
    <mergeCell ref="A248:A252"/>
    <mergeCell ref="B248:B252"/>
    <mergeCell ref="A263:A267"/>
    <mergeCell ref="B263:B267"/>
    <mergeCell ref="A268:A272"/>
    <mergeCell ref="B268:B272"/>
    <mergeCell ref="A253:A257"/>
    <mergeCell ref="B253:B257"/>
    <mergeCell ref="A258:A262"/>
    <mergeCell ref="B258:B262"/>
  </mergeCells>
  <pageMargins left="0.7" right="0.47" top="0.75" bottom="0.75" header="0.3" footer="0.3"/>
  <pageSetup paperSize="9" scale="9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Осадчая Ольга Алексеевна</dc:creator>
  <cp:lastModifiedBy>Мигачева Светлана Станиславовна</cp:lastModifiedBy>
  <cp:lastPrinted>2014-10-02T05:43:34Z</cp:lastPrinted>
  <dcterms:created xsi:type="dcterms:W3CDTF">2013-04-12T03:28:29Z</dcterms:created>
  <dcterms:modified xsi:type="dcterms:W3CDTF">2014-10-03T04:15:02Z</dcterms:modified>
</cp:coreProperties>
</file>