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(диск Х) Антонова\БЮДЖЕТ КРАЕВОЙ\БЮДЖЕТ 2025\ИСПОЛНЕНИЕ 2025\Исполнение КБ за 1 кв. 2025\1. Заключение КСП на отчет об исп. КБ за 1 кв. 2025\"/>
    </mc:Choice>
  </mc:AlternateContent>
  <bookViews>
    <workbookView xWindow="0" yWindow="0" windowWidth="18240" windowHeight="11070"/>
  </bookViews>
  <sheets>
    <sheet name="Лист1" sheetId="1" r:id="rId1"/>
  </sheets>
  <definedNames>
    <definedName name="_xlnm._FilterDatabase" localSheetId="0" hidden="1">Лист1!$A$7:$H$110</definedName>
    <definedName name="_xlnm.Print_Titles" localSheetId="0">Лист1!$4:$6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9" i="1" l="1"/>
  <c r="F109" i="1"/>
  <c r="H108" i="1"/>
  <c r="F108" i="1"/>
  <c r="H107" i="1"/>
  <c r="F107" i="1"/>
  <c r="H106" i="1"/>
  <c r="F106" i="1"/>
  <c r="H105" i="1"/>
  <c r="F105" i="1"/>
  <c r="H104" i="1"/>
  <c r="F104" i="1"/>
  <c r="H103" i="1"/>
  <c r="F103" i="1"/>
  <c r="E102" i="1"/>
  <c r="D102" i="1"/>
  <c r="H101" i="1"/>
  <c r="F101" i="1"/>
  <c r="H100" i="1"/>
  <c r="F100" i="1"/>
  <c r="H99" i="1"/>
  <c r="F99" i="1"/>
  <c r="H98" i="1"/>
  <c r="F98" i="1"/>
  <c r="H97" i="1"/>
  <c r="F97" i="1"/>
  <c r="H96" i="1"/>
  <c r="F96" i="1"/>
  <c r="H95" i="1"/>
  <c r="F95" i="1"/>
  <c r="H94" i="1"/>
  <c r="F94" i="1"/>
  <c r="E93" i="1"/>
  <c r="D93" i="1"/>
  <c r="H93" i="1" s="1"/>
  <c r="H92" i="1"/>
  <c r="F92" i="1"/>
  <c r="H91" i="1"/>
  <c r="F91" i="1"/>
  <c r="H90" i="1"/>
  <c r="F90" i="1"/>
  <c r="H89" i="1"/>
  <c r="F89" i="1"/>
  <c r="H88" i="1"/>
  <c r="F88" i="1"/>
  <c r="H87" i="1"/>
  <c r="F87" i="1"/>
  <c r="H86" i="1"/>
  <c r="F86" i="1"/>
  <c r="H85" i="1"/>
  <c r="F85" i="1"/>
  <c r="E84" i="1"/>
  <c r="D84" i="1"/>
  <c r="H83" i="1"/>
  <c r="F83" i="1"/>
  <c r="E82" i="1"/>
  <c r="D82" i="1"/>
  <c r="H82" i="1" s="1"/>
  <c r="H81" i="1"/>
  <c r="F81" i="1"/>
  <c r="E80" i="1"/>
  <c r="D80" i="1"/>
  <c r="H80" i="1" s="1"/>
  <c r="H79" i="1"/>
  <c r="F79" i="1"/>
  <c r="H78" i="1"/>
  <c r="F78" i="1"/>
  <c r="H77" i="1"/>
  <c r="F77" i="1"/>
  <c r="H76" i="1"/>
  <c r="F76" i="1"/>
  <c r="H75" i="1"/>
  <c r="F75" i="1"/>
  <c r="E74" i="1"/>
  <c r="D74" i="1"/>
  <c r="H74" i="1" s="1"/>
  <c r="H73" i="1"/>
  <c r="F73" i="1"/>
  <c r="H72" i="1"/>
  <c r="F72" i="1"/>
  <c r="E71" i="1"/>
  <c r="D71" i="1"/>
  <c r="H70" i="1"/>
  <c r="F70" i="1"/>
  <c r="E69" i="1"/>
  <c r="D69" i="1"/>
  <c r="H68" i="1"/>
  <c r="F68" i="1"/>
  <c r="H67" i="1"/>
  <c r="F67" i="1"/>
  <c r="H66" i="1"/>
  <c r="F66" i="1"/>
  <c r="H65" i="1"/>
  <c r="F65" i="1"/>
  <c r="E64" i="1"/>
  <c r="D64" i="1"/>
  <c r="H63" i="1"/>
  <c r="F63" i="1"/>
  <c r="H62" i="1"/>
  <c r="F62" i="1"/>
  <c r="H61" i="1"/>
  <c r="F61" i="1"/>
  <c r="E60" i="1"/>
  <c r="D60" i="1"/>
  <c r="H59" i="1"/>
  <c r="F59" i="1"/>
  <c r="H58" i="1"/>
  <c r="F58" i="1"/>
  <c r="E57" i="1"/>
  <c r="D57" i="1"/>
  <c r="H56" i="1"/>
  <c r="F56" i="1"/>
  <c r="H55" i="1"/>
  <c r="F55" i="1"/>
  <c r="H54" i="1"/>
  <c r="F54" i="1"/>
  <c r="H53" i="1"/>
  <c r="F53" i="1"/>
  <c r="H52" i="1"/>
  <c r="F52" i="1"/>
  <c r="D51" i="1"/>
  <c r="F51" i="1" s="1"/>
  <c r="H50" i="1"/>
  <c r="F50" i="1"/>
  <c r="H49" i="1"/>
  <c r="F49" i="1"/>
  <c r="H48" i="1"/>
  <c r="F48" i="1"/>
  <c r="H47" i="1"/>
  <c r="F47" i="1"/>
  <c r="H46" i="1"/>
  <c r="F46" i="1"/>
  <c r="E45" i="1"/>
  <c r="D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E36" i="1"/>
  <c r="D36" i="1"/>
  <c r="H35" i="1"/>
  <c r="F35" i="1"/>
  <c r="H34" i="1"/>
  <c r="F34" i="1"/>
  <c r="H33" i="1"/>
  <c r="F33" i="1"/>
  <c r="H32" i="1"/>
  <c r="F32" i="1"/>
  <c r="E31" i="1"/>
  <c r="D31" i="1"/>
  <c r="H30" i="1"/>
  <c r="F30" i="1"/>
  <c r="H29" i="1"/>
  <c r="F29" i="1"/>
  <c r="E28" i="1"/>
  <c r="D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E19" i="1"/>
  <c r="D19" i="1"/>
  <c r="H19" i="1" s="1"/>
  <c r="H18" i="1"/>
  <c r="F18" i="1"/>
  <c r="H17" i="1"/>
  <c r="F17" i="1"/>
  <c r="H16" i="1"/>
  <c r="F16" i="1"/>
  <c r="H15" i="1"/>
  <c r="F15" i="1"/>
  <c r="H14" i="1"/>
  <c r="F14" i="1"/>
  <c r="H13" i="1"/>
  <c r="F13" i="1"/>
  <c r="E12" i="1"/>
  <c r="F12" i="1" s="1"/>
  <c r="D12" i="1"/>
  <c r="H11" i="1"/>
  <c r="F11" i="1"/>
  <c r="H10" i="1"/>
  <c r="F10" i="1"/>
  <c r="E9" i="1"/>
  <c r="F9" i="1" s="1"/>
  <c r="D9" i="1"/>
  <c r="F74" i="1" l="1"/>
  <c r="H84" i="1"/>
  <c r="H28" i="1"/>
  <c r="H36" i="1"/>
  <c r="F64" i="1"/>
  <c r="H45" i="1"/>
  <c r="F57" i="1"/>
  <c r="H102" i="1"/>
  <c r="H31" i="1"/>
  <c r="H60" i="1"/>
  <c r="H64" i="1"/>
  <c r="H9" i="1"/>
  <c r="H57" i="1"/>
  <c r="H69" i="1"/>
  <c r="F80" i="1"/>
  <c r="F84" i="1"/>
  <c r="F45" i="1"/>
  <c r="F28" i="1"/>
  <c r="F36" i="1"/>
  <c r="H51" i="1"/>
  <c r="H12" i="1"/>
  <c r="H71" i="1"/>
  <c r="D8" i="1"/>
  <c r="D110" i="1" s="1"/>
  <c r="F82" i="1"/>
  <c r="F93" i="1"/>
  <c r="F69" i="1"/>
  <c r="E8" i="1"/>
  <c r="F19" i="1"/>
  <c r="F31" i="1"/>
  <c r="F71" i="1"/>
  <c r="F60" i="1"/>
  <c r="F102" i="1"/>
  <c r="H8" i="1" l="1"/>
  <c r="E110" i="1"/>
  <c r="F8" i="1"/>
  <c r="G110" i="1" l="1"/>
  <c r="F110" i="1"/>
  <c r="G100" i="1"/>
  <c r="G90" i="1"/>
  <c r="G76" i="1"/>
  <c r="G58" i="1"/>
  <c r="G56" i="1"/>
  <c r="G41" i="1"/>
  <c r="G29" i="1"/>
  <c r="G27" i="1"/>
  <c r="G17" i="1"/>
  <c r="G67" i="1"/>
  <c r="G53" i="1"/>
  <c r="G48" i="1"/>
  <c r="G38" i="1"/>
  <c r="G24" i="1"/>
  <c r="G94" i="1"/>
  <c r="G84" i="1"/>
  <c r="G80" i="1"/>
  <c r="G45" i="1"/>
  <c r="G55" i="1"/>
  <c r="G50" i="1"/>
  <c r="G40" i="1"/>
  <c r="G28" i="1"/>
  <c r="G83" i="1"/>
  <c r="G63" i="1"/>
  <c r="G44" i="1"/>
  <c r="G36" i="1"/>
  <c r="G34" i="1"/>
  <c r="G12" i="1"/>
  <c r="G107" i="1"/>
  <c r="G97" i="1"/>
  <c r="G87" i="1"/>
  <c r="G14" i="1"/>
  <c r="G92" i="1"/>
  <c r="G82" i="1"/>
  <c r="G78" i="1"/>
  <c r="G64" i="1"/>
  <c r="G62" i="1"/>
  <c r="G43" i="1"/>
  <c r="G33" i="1"/>
  <c r="G21" i="1"/>
  <c r="G9" i="1"/>
  <c r="G99" i="1"/>
  <c r="G89" i="1"/>
  <c r="G75" i="1"/>
  <c r="G73" i="1"/>
  <c r="G57" i="1"/>
  <c r="G26" i="1"/>
  <c r="G16" i="1"/>
  <c r="G105" i="1"/>
  <c r="G81" i="1"/>
  <c r="G22" i="1"/>
  <c r="G10" i="1"/>
  <c r="G104" i="1"/>
  <c r="G109" i="1"/>
  <c r="G106" i="1"/>
  <c r="G96" i="1"/>
  <c r="G86" i="1"/>
  <c r="G66" i="1"/>
  <c r="G52" i="1"/>
  <c r="G47" i="1"/>
  <c r="G37" i="1"/>
  <c r="G35" i="1"/>
  <c r="G23" i="1"/>
  <c r="G13" i="1"/>
  <c r="G11" i="1"/>
  <c r="G103" i="1"/>
  <c r="G101" i="1"/>
  <c r="G91" i="1"/>
  <c r="G77" i="1"/>
  <c r="G61" i="1"/>
  <c r="G59" i="1"/>
  <c r="G42" i="1"/>
  <c r="G32" i="1"/>
  <c r="G30" i="1"/>
  <c r="G20" i="1"/>
  <c r="G18" i="1"/>
  <c r="G108" i="1"/>
  <c r="G98" i="1"/>
  <c r="G88" i="1"/>
  <c r="G74" i="1"/>
  <c r="G72" i="1"/>
  <c r="G70" i="1"/>
  <c r="G68" i="1"/>
  <c r="G54" i="1"/>
  <c r="G49" i="1"/>
  <c r="G39" i="1"/>
  <c r="G25" i="1"/>
  <c r="G15" i="1"/>
  <c r="G95" i="1"/>
  <c r="G85" i="1"/>
  <c r="G79" i="1"/>
  <c r="G65" i="1"/>
  <c r="G51" i="1"/>
  <c r="G46" i="1"/>
  <c r="G31" i="1"/>
  <c r="G102" i="1"/>
  <c r="G69" i="1"/>
  <c r="H110" i="1"/>
  <c r="G71" i="1"/>
  <c r="G19" i="1"/>
  <c r="G60" i="1"/>
  <c r="G93" i="1"/>
  <c r="G8" i="1"/>
</calcChain>
</file>

<file path=xl/sharedStrings.xml><?xml version="1.0" encoding="utf-8"?>
<sst xmlns="http://schemas.openxmlformats.org/spreadsheetml/2006/main" count="217" uniqueCount="101">
  <si>
    <t>(тыс. рублей)</t>
  </si>
  <si>
    <t>№ п.п.</t>
  </si>
  <si>
    <t>Наименование ГП, ГРБС</t>
  </si>
  <si>
    <t>Ведомство</t>
  </si>
  <si>
    <t xml:space="preserve">Исполнено </t>
  </si>
  <si>
    <t>за 3 месяца 2025 года</t>
  </si>
  <si>
    <t>Сумма</t>
  </si>
  <si>
    <t>%</t>
  </si>
  <si>
    <t>уд. вес в общем объеме испол-ненных расходов, %</t>
  </si>
  <si>
    <t>ГП "Развитие здравоохранения Приморского края"</t>
  </si>
  <si>
    <t>000</t>
  </si>
  <si>
    <t>ГП "Развитие образования Приморского края"</t>
  </si>
  <si>
    <t>ГП "Социальная поддержка населения Приморского края"</t>
  </si>
  <si>
    <t>ГП "Содействие занятости населения Приморского края"</t>
  </si>
  <si>
    <t>ГП "Развитие культуры Приморского края"</t>
  </si>
  <si>
    <t>ГП "Обеспечение доступным жильем и качественными услугами жилищно-коммунального хозяйства населения Приморского края"</t>
  </si>
  <si>
    <t>ГП "Защита населения и территории от чрезвычайных ситуаций, обеспечение пожарной безопасности и безопасности людей на водных объектах Приморского края"</t>
  </si>
  <si>
    <t>ГП "Охрана окружающей среды Приморского края"</t>
  </si>
  <si>
    <t>ГП "Развитие физической культуры и спорта Приморского края"</t>
  </si>
  <si>
    <t>ГП "Развитие туризма в Приморском крае"</t>
  </si>
  <si>
    <t>ГП "Информационное общество"</t>
  </si>
  <si>
    <t>ГП "Развитие транспортного комплекса Приморского края"</t>
  </si>
  <si>
    <t>ГП "Энергоэффективность, развитие газоснабжения и энергетики в Приморском крае"</t>
  </si>
  <si>
    <t>ГП "Развитие сельского хозяйства и регулирование рынков сельскохозяйственной продукции, сырья и продовольствия"</t>
  </si>
  <si>
    <t>ГП "Развитие рыбохозяйственного комплекса в Приморском крае"</t>
  </si>
  <si>
    <t>ГП "Развитие лесного хозяйства в Приморском крае"</t>
  </si>
  <si>
    <t>ГП "Экономическое развитие и инновационная экономика Приморского края"</t>
  </si>
  <si>
    <t>ГП "Безопасный край"</t>
  </si>
  <si>
    <t>ГП 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</t>
  </si>
  <si>
    <t>ГП "Формирование современной городской среды муниципальных образований Приморского края"</t>
  </si>
  <si>
    <t>Непрограммные направления деятельности органов государственной власти</t>
  </si>
  <si>
    <t>Министерство здравоохранения Приморского края</t>
  </si>
  <si>
    <t>761</t>
  </si>
  <si>
    <t>Министерство строительства Приморского края</t>
  </si>
  <si>
    <t>775</t>
  </si>
  <si>
    <t>Министерство образования Приморского края</t>
  </si>
  <si>
    <t>759</t>
  </si>
  <si>
    <t>Агентство по делам молодежи Приморского края</t>
  </si>
  <si>
    <t>774</t>
  </si>
  <si>
    <t>Министерство культуры и архивного дела Приморского края</t>
  </si>
  <si>
    <t>806</t>
  </si>
  <si>
    <t>Министерство профессионального образования и занятости населения Приморского края</t>
  </si>
  <si>
    <t>810</t>
  </si>
  <si>
    <t>Министерство труда и социальной политики Приморского края</t>
  </si>
  <si>
    <t>760</t>
  </si>
  <si>
    <t>Министерство физической культуры и спорта Приморского края</t>
  </si>
  <si>
    <t>764</t>
  </si>
  <si>
    <t>Министерство имущественных и земельных отношений Приморского края</t>
  </si>
  <si>
    <t>779</t>
  </si>
  <si>
    <t>Департамент информационной политики Приморского края</t>
  </si>
  <si>
    <t>771</t>
  </si>
  <si>
    <t>Инспекция по охране объектов культурного наследия Приморского края</t>
  </si>
  <si>
    <t>799</t>
  </si>
  <si>
    <t>Министерство жилищно-коммунального хозяйства Приморского края</t>
  </si>
  <si>
    <t>768</t>
  </si>
  <si>
    <t>Инспекция регионального строительного надзора и контроля в области долевого строительства Приморского края</t>
  </si>
  <si>
    <t>772</t>
  </si>
  <si>
    <t>Государственная жилищная инспекция Приморского края</t>
  </si>
  <si>
    <t>795</t>
  </si>
  <si>
    <t>Министерство архитектуры и градостроительной политики Приморского края</t>
  </si>
  <si>
    <t>811</t>
  </si>
  <si>
    <t>Министерство сельского хозяйства Приморского края</t>
  </si>
  <si>
    <t>758</t>
  </si>
  <si>
    <t>Министерство по делам гражданской обороны, защиты от чрезвычайных ситуаций и ликвидации последствий стихийных бедствий Приморского края</t>
  </si>
  <si>
    <t>769</t>
  </si>
  <si>
    <t>Агентство по гидротехническим сооружениям, мелиорации и гидрологии Приморского края</t>
  </si>
  <si>
    <t>812</t>
  </si>
  <si>
    <t>Министерство транспорта и дорожного хозяйства Приморского края</t>
  </si>
  <si>
    <t>754</t>
  </si>
  <si>
    <t>Министерство лесного хозяйства, охраны окружающей среды, животного мира и природных ресурсов Приморского края</t>
  </si>
  <si>
    <t>807</t>
  </si>
  <si>
    <t>Министерство туризма Приморского края</t>
  </si>
  <si>
    <t>780</t>
  </si>
  <si>
    <t>Министерство международных и внешнеэкономических связей Приморского края</t>
  </si>
  <si>
    <t>793</t>
  </si>
  <si>
    <t>Министерство цифрового развития и связи Приморского края</t>
  </si>
  <si>
    <t>755</t>
  </si>
  <si>
    <t>Министерство энергетики и газоснабжения Приморского края</t>
  </si>
  <si>
    <t>787</t>
  </si>
  <si>
    <t>Государственная ветеринарная инспекция Приморского края</t>
  </si>
  <si>
    <t>776</t>
  </si>
  <si>
    <t>Министерство финансов Приморского края</t>
  </si>
  <si>
    <t>752</t>
  </si>
  <si>
    <t>Министерство экономического развития Приморского края</t>
  </si>
  <si>
    <t>784</t>
  </si>
  <si>
    <t>Агентство проектного управления Приморского края</t>
  </si>
  <si>
    <t>798</t>
  </si>
  <si>
    <t>Министерство промышленности и торговли Приморского края</t>
  </si>
  <si>
    <t>808</t>
  </si>
  <si>
    <t>Правительство Приморского края</t>
  </si>
  <si>
    <t>751</t>
  </si>
  <si>
    <t>Департамент по координации правоохранительной деятельности, исполнения административного законодательства и обеспечения деятельности мировых судей Приморского края</t>
  </si>
  <si>
    <t>785</t>
  </si>
  <si>
    <t>Департамент внутренней политики Приморского края</t>
  </si>
  <si>
    <t>789</t>
  </si>
  <si>
    <t>Уточненные бюджетные назначения на 2025 год</t>
  </si>
  <si>
    <t>Приложение 2</t>
  </si>
  <si>
    <t>Всего расходы по ГП:</t>
  </si>
  <si>
    <t>Всего расходов:</t>
  </si>
  <si>
    <t>Неисполненные назначения</t>
  </si>
  <si>
    <t>Анализ исполнения бюджетных назначений по программным расходам в разрезе главных распорядителей бюджетных средств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</si>
</sst>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</borders>
  <cellStyleXfs count="7">
    <xf numFmtId="0" fontId="0" fillId="0" borderId="0"/>
    <xf numFmtId="0" fontId="4" fillId="2" borderId="2">
      <alignment horizontal="left" vertical="top" wrapText="1"/>
    </xf>
    <xf numFmtId="0" fontId="4" fillId="2" borderId="3">
      <alignment horizontal="left" vertical="top" wrapText="1"/>
    </xf>
    <xf numFmtId="4" fontId="4" fillId="2" borderId="3">
      <alignment horizontal="right" vertical="top" shrinkToFit="1"/>
    </xf>
    <xf numFmtId="4" fontId="6" fillId="3" borderId="5">
      <alignment horizontal="right" vertical="top" shrinkToFit="1"/>
    </xf>
    <xf numFmtId="0" fontId="6" fillId="3" borderId="6">
      <alignment horizontal="left" vertical="top" wrapText="1"/>
    </xf>
    <xf numFmtId="0" fontId="6" fillId="3" borderId="5">
      <alignment horizontal="left" vertical="top" wrapText="1"/>
    </xf>
  </cellStyleXfs>
  <cellXfs count="30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/>
    </xf>
    <xf numFmtId="0" fontId="5" fillId="0" borderId="1" xfId="1" applyNumberFormat="1" applyFont="1" applyFill="1" applyBorder="1" applyProtection="1">
      <alignment horizontal="left" vertical="top" wrapText="1"/>
    </xf>
    <xf numFmtId="0" fontId="5" fillId="0" borderId="4" xfId="2" applyNumberFormat="1" applyFont="1" applyFill="1" applyBorder="1" applyAlignment="1" applyProtection="1">
      <alignment horizontal="center" vertical="top" wrapText="1"/>
    </xf>
    <xf numFmtId="4" fontId="5" fillId="0" borderId="1" xfId="3" applyNumberFormat="1" applyFont="1" applyFill="1" applyBorder="1" applyProtection="1">
      <alignment horizontal="right" vertical="top" shrinkToFit="1"/>
    </xf>
    <xf numFmtId="4" fontId="2" fillId="0" borderId="0" xfId="0" applyNumberFormat="1" applyFont="1" applyFill="1"/>
    <xf numFmtId="4" fontId="3" fillId="0" borderId="1" xfId="4" applyNumberFormat="1" applyFont="1" applyFill="1" applyBorder="1" applyProtection="1">
      <alignment horizontal="right" vertical="top" shrinkToFit="1"/>
    </xf>
    <xf numFmtId="0" fontId="3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3" fillId="0" borderId="1" xfId="5" applyNumberFormat="1" applyFont="1" applyFill="1" applyBorder="1" applyProtection="1">
      <alignment horizontal="left" vertical="top" wrapText="1"/>
    </xf>
    <xf numFmtId="0" fontId="3" fillId="0" borderId="4" xfId="6" applyNumberFormat="1" applyFont="1" applyFill="1" applyBorder="1" applyAlignment="1" applyProtection="1">
      <alignment horizontal="center" vertical="top" wrapText="1"/>
    </xf>
    <xf numFmtId="4" fontId="3" fillId="0" borderId="1" xfId="3" applyNumberFormat="1" applyFont="1" applyFill="1" applyBorder="1" applyProtection="1">
      <alignment horizontal="right" vertical="top" shrinkToFit="1"/>
    </xf>
    <xf numFmtId="0" fontId="7" fillId="0" borderId="1" xfId="0" applyFont="1" applyFill="1" applyBorder="1"/>
    <xf numFmtId="4" fontId="7" fillId="0" borderId="1" xfId="0" applyNumberFormat="1" applyFont="1" applyFill="1" applyBorder="1"/>
    <xf numFmtId="4" fontId="5" fillId="0" borderId="1" xfId="4" applyNumberFormat="1" applyFont="1" applyFill="1" applyBorder="1" applyProtection="1">
      <alignment horizontal="right" vertical="top" shrinkToFi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</cellXfs>
  <cellStyles count="7">
    <cellStyle name="ex63" xfId="1"/>
    <cellStyle name="ex64" xfId="2"/>
    <cellStyle name="ex66" xfId="3"/>
    <cellStyle name="ex69" xfId="5"/>
    <cellStyle name="ex70" xfId="6"/>
    <cellStyle name="ex72" xf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"/>
  <sheetViews>
    <sheetView tabSelected="1" workbookViewId="0">
      <selection activeCell="B3" sqref="B3"/>
    </sheetView>
  </sheetViews>
  <sheetFormatPr defaultRowHeight="15" x14ac:dyDescent="0.25"/>
  <cols>
    <col min="1" max="1" width="4.140625" style="1" customWidth="1"/>
    <col min="2" max="2" width="25.7109375" style="2" customWidth="1"/>
    <col min="3" max="3" width="5.5703125" style="2" customWidth="1"/>
    <col min="4" max="4" width="18.7109375" style="2" customWidth="1"/>
    <col min="5" max="5" width="14.7109375" style="2" customWidth="1"/>
    <col min="6" max="6" width="8.5703125" style="2" customWidth="1"/>
    <col min="7" max="7" width="9.28515625" style="2" customWidth="1"/>
    <col min="8" max="8" width="16.7109375" style="2" customWidth="1"/>
    <col min="9" max="16384" width="9.140625" style="2"/>
  </cols>
  <sheetData>
    <row r="1" spans="1:9" x14ac:dyDescent="0.25">
      <c r="G1" s="25" t="s">
        <v>96</v>
      </c>
      <c r="H1" s="25"/>
    </row>
    <row r="2" spans="1:9" ht="41.25" customHeight="1" x14ac:dyDescent="0.25">
      <c r="B2" s="26" t="s">
        <v>100</v>
      </c>
      <c r="C2" s="26"/>
      <c r="D2" s="26"/>
      <c r="E2" s="26"/>
      <c r="F2" s="26"/>
      <c r="G2" s="26"/>
      <c r="H2" s="26"/>
    </row>
    <row r="3" spans="1:9" x14ac:dyDescent="0.25">
      <c r="A3" s="3"/>
      <c r="B3" s="4"/>
      <c r="C3" s="5"/>
      <c r="D3" s="4"/>
      <c r="E3" s="27" t="s">
        <v>0</v>
      </c>
      <c r="F3" s="27"/>
      <c r="G3" s="27"/>
      <c r="H3" s="27"/>
    </row>
    <row r="4" spans="1:9" x14ac:dyDescent="0.25">
      <c r="A4" s="28" t="s">
        <v>1</v>
      </c>
      <c r="B4" s="28" t="s">
        <v>2</v>
      </c>
      <c r="C4" s="29" t="s">
        <v>3</v>
      </c>
      <c r="D4" s="28" t="s">
        <v>95</v>
      </c>
      <c r="E4" s="28" t="s">
        <v>4</v>
      </c>
      <c r="F4" s="28"/>
      <c r="G4" s="28"/>
      <c r="H4" s="28" t="s">
        <v>99</v>
      </c>
    </row>
    <row r="5" spans="1:9" x14ac:dyDescent="0.25">
      <c r="A5" s="28"/>
      <c r="B5" s="28"/>
      <c r="C5" s="29"/>
      <c r="D5" s="28"/>
      <c r="E5" s="28" t="s">
        <v>5</v>
      </c>
      <c r="F5" s="28"/>
      <c r="G5" s="28"/>
      <c r="H5" s="28"/>
    </row>
    <row r="6" spans="1:9" ht="105" customHeight="1" x14ac:dyDescent="0.25">
      <c r="A6" s="28"/>
      <c r="B6" s="28"/>
      <c r="C6" s="29"/>
      <c r="D6" s="28"/>
      <c r="E6" s="6" t="s">
        <v>6</v>
      </c>
      <c r="F6" s="6" t="s">
        <v>7</v>
      </c>
      <c r="G6" s="6" t="s">
        <v>8</v>
      </c>
      <c r="H6" s="28"/>
    </row>
    <row r="7" spans="1:9" x14ac:dyDescent="0.25">
      <c r="A7" s="21">
        <v>1</v>
      </c>
      <c r="B7" s="22">
        <v>2</v>
      </c>
      <c r="C7" s="23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</row>
    <row r="8" spans="1:9" ht="16.5" customHeight="1" x14ac:dyDescent="0.25">
      <c r="A8" s="13"/>
      <c r="B8" s="14" t="s">
        <v>97</v>
      </c>
      <c r="C8" s="13"/>
      <c r="D8" s="24">
        <f>D9+D12+D19+D28+D31+D36+D45+D51+D57+D60+D64+D69+D71+D74+D80+D82+D84+D93+D102+D107</f>
        <v>257598979.94864997</v>
      </c>
      <c r="E8" s="24">
        <f>E9+E12+E19+E28+E31+E36+E45+E51+E57+E60+E64+E69+E71+E74+E80+E82+E84+E93+E102+E107</f>
        <v>51539220.04157</v>
      </c>
      <c r="F8" s="24">
        <f>E8/D8*100</f>
        <v>20.007540422653801</v>
      </c>
      <c r="G8" s="24">
        <f>E8/E$110*100</f>
        <v>94.026432507116411</v>
      </c>
      <c r="H8" s="24">
        <f>H9+H12+H19+H28+H31+H36+H45+H51+H57+H60+H64+H69+H71+H74+H80+H82+H84+H93+H102+H107</f>
        <v>206059759.90707996</v>
      </c>
    </row>
    <row r="9" spans="1:9" ht="42.75" x14ac:dyDescent="0.25">
      <c r="A9" s="7">
        <v>1</v>
      </c>
      <c r="B9" s="8" t="s">
        <v>9</v>
      </c>
      <c r="C9" s="9" t="s">
        <v>10</v>
      </c>
      <c r="D9" s="10">
        <f>D10+D11</f>
        <v>42409367.230000004</v>
      </c>
      <c r="E9" s="10">
        <f>E10+E11</f>
        <v>8762971.0899999999</v>
      </c>
      <c r="F9" s="10">
        <f>E9/D9*100</f>
        <v>20.662819707909136</v>
      </c>
      <c r="G9" s="10">
        <f t="shared" ref="G9:G72" si="0">E9/E$110*100</f>
        <v>15.986871921832016</v>
      </c>
      <c r="H9" s="10">
        <f t="shared" ref="H9:H72" si="1">D9-E9</f>
        <v>33646396.140000001</v>
      </c>
      <c r="I9" s="11"/>
    </row>
    <row r="10" spans="1:9" ht="45" x14ac:dyDescent="0.25">
      <c r="A10" s="7"/>
      <c r="B10" s="15" t="s">
        <v>31</v>
      </c>
      <c r="C10" s="16" t="s">
        <v>32</v>
      </c>
      <c r="D10" s="12">
        <v>38185124.340000004</v>
      </c>
      <c r="E10" s="12">
        <v>8604768.9299999997</v>
      </c>
      <c r="F10" s="12">
        <f t="shared" ref="F10:F73" si="2">E10/D10*100</f>
        <v>22.534348332568502</v>
      </c>
      <c r="G10" s="12">
        <f t="shared" si="0"/>
        <v>15.698253182399752</v>
      </c>
      <c r="H10" s="12">
        <f t="shared" si="1"/>
        <v>29580355.410000004</v>
      </c>
    </row>
    <row r="11" spans="1:9" ht="45" customHeight="1" x14ac:dyDescent="0.25">
      <c r="A11" s="7"/>
      <c r="B11" s="15" t="s">
        <v>33</v>
      </c>
      <c r="C11" s="16" t="s">
        <v>34</v>
      </c>
      <c r="D11" s="12">
        <v>4224242.8899999997</v>
      </c>
      <c r="E11" s="12">
        <v>158202.16</v>
      </c>
      <c r="F11" s="12">
        <f t="shared" si="2"/>
        <v>3.7451009357087424</v>
      </c>
      <c r="G11" s="12">
        <f t="shared" si="0"/>
        <v>0.2886187394322644</v>
      </c>
      <c r="H11" s="12">
        <f t="shared" si="1"/>
        <v>4066040.7299999995</v>
      </c>
    </row>
    <row r="12" spans="1:9" ht="42.75" x14ac:dyDescent="0.25">
      <c r="A12" s="7">
        <v>2</v>
      </c>
      <c r="B12" s="8" t="s">
        <v>11</v>
      </c>
      <c r="C12" s="9" t="s">
        <v>10</v>
      </c>
      <c r="D12" s="10">
        <f>SUM(D13:D18)</f>
        <v>56449109.300000004</v>
      </c>
      <c r="E12" s="10">
        <f>SUM(E13:E18)</f>
        <v>9830416.0700000003</v>
      </c>
      <c r="F12" s="10">
        <f t="shared" si="2"/>
        <v>17.414652227293868</v>
      </c>
      <c r="G12" s="10">
        <f t="shared" si="0"/>
        <v>17.934282908767333</v>
      </c>
      <c r="H12" s="10">
        <f t="shared" si="1"/>
        <v>46618693.230000004</v>
      </c>
    </row>
    <row r="13" spans="1:9" ht="36" customHeight="1" x14ac:dyDescent="0.25">
      <c r="A13" s="7"/>
      <c r="B13" s="15" t="s">
        <v>35</v>
      </c>
      <c r="C13" s="16" t="s">
        <v>36</v>
      </c>
      <c r="D13" s="12">
        <v>43453244.539999999</v>
      </c>
      <c r="E13" s="12">
        <v>8420422.3399999999</v>
      </c>
      <c r="F13" s="12">
        <f t="shared" si="2"/>
        <v>19.378121079655518</v>
      </c>
      <c r="G13" s="12">
        <f t="shared" si="0"/>
        <v>15.361937417656485</v>
      </c>
      <c r="H13" s="12">
        <f t="shared" si="1"/>
        <v>35032822.200000003</v>
      </c>
    </row>
    <row r="14" spans="1:9" ht="45" x14ac:dyDescent="0.25">
      <c r="A14" s="7"/>
      <c r="B14" s="15" t="s">
        <v>31</v>
      </c>
      <c r="C14" s="16" t="s">
        <v>32</v>
      </c>
      <c r="D14" s="12">
        <v>26717.040000000001</v>
      </c>
      <c r="E14" s="12">
        <v>6683.61</v>
      </c>
      <c r="F14" s="12">
        <f t="shared" si="2"/>
        <v>25.016281743785985</v>
      </c>
      <c r="G14" s="12">
        <f t="shared" si="0"/>
        <v>1.2193354964665948E-2</v>
      </c>
      <c r="H14" s="12">
        <f t="shared" si="1"/>
        <v>20033.43</v>
      </c>
    </row>
    <row r="15" spans="1:9" ht="45" x14ac:dyDescent="0.25">
      <c r="A15" s="7"/>
      <c r="B15" s="15" t="s">
        <v>37</v>
      </c>
      <c r="C15" s="16" t="s">
        <v>38</v>
      </c>
      <c r="D15" s="12">
        <v>415329.38</v>
      </c>
      <c r="E15" s="12">
        <v>47752.38</v>
      </c>
      <c r="F15" s="12">
        <f t="shared" si="2"/>
        <v>11.497472199053194</v>
      </c>
      <c r="G15" s="12">
        <f t="shared" si="0"/>
        <v>8.7117847951573318E-2</v>
      </c>
      <c r="H15" s="12">
        <f t="shared" si="1"/>
        <v>367577</v>
      </c>
    </row>
    <row r="16" spans="1:9" ht="33.75" customHeight="1" x14ac:dyDescent="0.25">
      <c r="A16" s="7"/>
      <c r="B16" s="15" t="s">
        <v>33</v>
      </c>
      <c r="C16" s="16" t="s">
        <v>34</v>
      </c>
      <c r="D16" s="12">
        <v>2864807.46</v>
      </c>
      <c r="E16" s="12">
        <v>49592.97</v>
      </c>
      <c r="F16" s="12">
        <f t="shared" si="2"/>
        <v>1.731110055123914</v>
      </c>
      <c r="G16" s="12">
        <f t="shared" si="0"/>
        <v>9.0475758903052317E-2</v>
      </c>
      <c r="H16" s="12">
        <f t="shared" si="1"/>
        <v>2815214.4899999998</v>
      </c>
    </row>
    <row r="17" spans="1:8" ht="45" x14ac:dyDescent="0.25">
      <c r="A17" s="7"/>
      <c r="B17" s="15" t="s">
        <v>39</v>
      </c>
      <c r="C17" s="16" t="s">
        <v>40</v>
      </c>
      <c r="D17" s="12">
        <v>6553.38</v>
      </c>
      <c r="E17" s="12">
        <v>1357.26</v>
      </c>
      <c r="F17" s="12">
        <f t="shared" si="2"/>
        <v>20.710839292090494</v>
      </c>
      <c r="G17" s="12">
        <f t="shared" si="0"/>
        <v>2.4761398345119635E-3</v>
      </c>
      <c r="H17" s="12">
        <f t="shared" si="1"/>
        <v>5196.12</v>
      </c>
    </row>
    <row r="18" spans="1:8" ht="75" x14ac:dyDescent="0.25">
      <c r="A18" s="7"/>
      <c r="B18" s="15" t="s">
        <v>41</v>
      </c>
      <c r="C18" s="16" t="s">
        <v>42</v>
      </c>
      <c r="D18" s="12">
        <v>9682457.5</v>
      </c>
      <c r="E18" s="12">
        <v>1304607.51</v>
      </c>
      <c r="F18" s="12">
        <f t="shared" si="2"/>
        <v>13.4739296299519</v>
      </c>
      <c r="G18" s="12">
        <f t="shared" si="0"/>
        <v>2.380082389457042</v>
      </c>
      <c r="H18" s="12">
        <f t="shared" si="1"/>
        <v>8377849.9900000002</v>
      </c>
    </row>
    <row r="19" spans="1:8" ht="42.75" x14ac:dyDescent="0.25">
      <c r="A19" s="7">
        <v>3</v>
      </c>
      <c r="B19" s="8" t="s">
        <v>12</v>
      </c>
      <c r="C19" s="9" t="s">
        <v>10</v>
      </c>
      <c r="D19" s="10">
        <f>SUM(D20:D27)</f>
        <v>35109645.269999988</v>
      </c>
      <c r="E19" s="10">
        <f>SUM(E20:E27)</f>
        <v>7493365.7600000007</v>
      </c>
      <c r="F19" s="10">
        <f t="shared" si="2"/>
        <v>21.342755537330447</v>
      </c>
      <c r="G19" s="10">
        <f t="shared" si="0"/>
        <v>13.670646341087203</v>
      </c>
      <c r="H19" s="10">
        <f t="shared" si="1"/>
        <v>27616279.509999987</v>
      </c>
    </row>
    <row r="20" spans="1:8" ht="45" x14ac:dyDescent="0.25">
      <c r="A20" s="7"/>
      <c r="B20" s="15" t="s">
        <v>35</v>
      </c>
      <c r="C20" s="16" t="s">
        <v>36</v>
      </c>
      <c r="D20" s="12">
        <v>478570.73</v>
      </c>
      <c r="E20" s="12">
        <v>81387.19</v>
      </c>
      <c r="F20" s="12">
        <f t="shared" si="2"/>
        <v>17.006303331589042</v>
      </c>
      <c r="G20" s="12">
        <f t="shared" si="0"/>
        <v>0.1484800724827916</v>
      </c>
      <c r="H20" s="12">
        <f t="shared" si="1"/>
        <v>397183.54</v>
      </c>
    </row>
    <row r="21" spans="1:8" ht="45" x14ac:dyDescent="0.25">
      <c r="A21" s="7"/>
      <c r="B21" s="15" t="s">
        <v>43</v>
      </c>
      <c r="C21" s="16" t="s">
        <v>44</v>
      </c>
      <c r="D21" s="12">
        <v>34202799.630000003</v>
      </c>
      <c r="E21" s="12">
        <v>7396463.21</v>
      </c>
      <c r="F21" s="12">
        <f t="shared" si="2"/>
        <v>21.625315149676826</v>
      </c>
      <c r="G21" s="12">
        <f t="shared" si="0"/>
        <v>13.493860563770557</v>
      </c>
      <c r="H21" s="12">
        <f t="shared" si="1"/>
        <v>26806336.420000002</v>
      </c>
    </row>
    <row r="22" spans="1:8" ht="45" x14ac:dyDescent="0.25">
      <c r="A22" s="7"/>
      <c r="B22" s="15" t="s">
        <v>31</v>
      </c>
      <c r="C22" s="16" t="s">
        <v>32</v>
      </c>
      <c r="D22" s="12">
        <v>34616.230000000003</v>
      </c>
      <c r="E22" s="12">
        <v>0</v>
      </c>
      <c r="F22" s="12">
        <f t="shared" si="2"/>
        <v>0</v>
      </c>
      <c r="G22" s="12">
        <f t="shared" si="0"/>
        <v>0</v>
      </c>
      <c r="H22" s="12">
        <f t="shared" si="1"/>
        <v>34616.230000000003</v>
      </c>
    </row>
    <row r="23" spans="1:8" ht="45" x14ac:dyDescent="0.25">
      <c r="A23" s="7"/>
      <c r="B23" s="15" t="s">
        <v>45</v>
      </c>
      <c r="C23" s="16" t="s">
        <v>46</v>
      </c>
      <c r="D23" s="12">
        <v>25195.41</v>
      </c>
      <c r="E23" s="12">
        <v>1231.9100000000001</v>
      </c>
      <c r="F23" s="12">
        <f t="shared" si="2"/>
        <v>4.8894223193827768</v>
      </c>
      <c r="G23" s="12">
        <f t="shared" si="0"/>
        <v>2.2474554790781671E-3</v>
      </c>
      <c r="H23" s="12">
        <f t="shared" si="1"/>
        <v>23963.5</v>
      </c>
    </row>
    <row r="24" spans="1:8" ht="45" x14ac:dyDescent="0.25">
      <c r="A24" s="7"/>
      <c r="B24" s="15" t="s">
        <v>33</v>
      </c>
      <c r="C24" s="16" t="s">
        <v>34</v>
      </c>
      <c r="D24" s="12">
        <v>266600.52</v>
      </c>
      <c r="E24" s="12">
        <v>3601.53</v>
      </c>
      <c r="F24" s="12">
        <f t="shared" si="2"/>
        <v>1.3509088429384908</v>
      </c>
      <c r="G24" s="12">
        <f t="shared" si="0"/>
        <v>6.5705111019184782E-3</v>
      </c>
      <c r="H24" s="12">
        <f t="shared" si="1"/>
        <v>262998.99</v>
      </c>
    </row>
    <row r="25" spans="1:8" ht="60" x14ac:dyDescent="0.25">
      <c r="A25" s="7"/>
      <c r="B25" s="15" t="s">
        <v>47</v>
      </c>
      <c r="C25" s="16" t="s">
        <v>48</v>
      </c>
      <c r="D25" s="12">
        <v>98953.47</v>
      </c>
      <c r="E25" s="12">
        <v>10349.879999999999</v>
      </c>
      <c r="F25" s="12">
        <f t="shared" si="2"/>
        <v>10.459340132286416</v>
      </c>
      <c r="G25" s="12">
        <f t="shared" si="0"/>
        <v>1.8881975561365311E-2</v>
      </c>
      <c r="H25" s="12">
        <f t="shared" si="1"/>
        <v>88603.59</v>
      </c>
    </row>
    <row r="26" spans="1:8" ht="45" x14ac:dyDescent="0.25">
      <c r="A26" s="7"/>
      <c r="B26" s="15" t="s">
        <v>39</v>
      </c>
      <c r="C26" s="16" t="s">
        <v>40</v>
      </c>
      <c r="D26" s="12">
        <v>2440.3000000000002</v>
      </c>
      <c r="E26" s="12">
        <v>332.04</v>
      </c>
      <c r="F26" s="12">
        <f t="shared" si="2"/>
        <v>13.606523788058844</v>
      </c>
      <c r="G26" s="12">
        <f t="shared" si="0"/>
        <v>6.0576269148973118E-4</v>
      </c>
      <c r="H26" s="12">
        <f t="shared" si="1"/>
        <v>2108.2600000000002</v>
      </c>
    </row>
    <row r="27" spans="1:8" ht="75" x14ac:dyDescent="0.25">
      <c r="A27" s="7"/>
      <c r="B27" s="15" t="s">
        <v>41</v>
      </c>
      <c r="C27" s="16" t="s">
        <v>42</v>
      </c>
      <c r="D27" s="12">
        <v>468.98</v>
      </c>
      <c r="E27" s="12">
        <v>0</v>
      </c>
      <c r="F27" s="12">
        <f t="shared" si="2"/>
        <v>0</v>
      </c>
      <c r="G27" s="12">
        <f t="shared" si="0"/>
        <v>0</v>
      </c>
      <c r="H27" s="12">
        <f t="shared" si="1"/>
        <v>468.98</v>
      </c>
    </row>
    <row r="28" spans="1:8" ht="42.75" x14ac:dyDescent="0.25">
      <c r="A28" s="7">
        <v>4</v>
      </c>
      <c r="B28" s="8" t="s">
        <v>13</v>
      </c>
      <c r="C28" s="9" t="s">
        <v>10</v>
      </c>
      <c r="D28" s="10">
        <f>SUM(D29:D30)</f>
        <v>3072068.5</v>
      </c>
      <c r="E28" s="10">
        <f>SUM(E29:E30)</f>
        <v>272550.34000000003</v>
      </c>
      <c r="F28" s="10">
        <f t="shared" si="2"/>
        <v>8.8718835533777973</v>
      </c>
      <c r="G28" s="10">
        <f t="shared" si="0"/>
        <v>0.49723174173244583</v>
      </c>
      <c r="H28" s="10">
        <f t="shared" si="1"/>
        <v>2799518.16</v>
      </c>
    </row>
    <row r="29" spans="1:8" ht="45" x14ac:dyDescent="0.25">
      <c r="A29" s="7"/>
      <c r="B29" s="15" t="s">
        <v>43</v>
      </c>
      <c r="C29" s="16" t="s">
        <v>44</v>
      </c>
      <c r="D29" s="12">
        <v>50319.41</v>
      </c>
      <c r="E29" s="12">
        <v>9268.27</v>
      </c>
      <c r="F29" s="12">
        <f t="shared" si="2"/>
        <v>18.41887653293232</v>
      </c>
      <c r="G29" s="12">
        <f t="shared" si="0"/>
        <v>1.6908722384813668E-2</v>
      </c>
      <c r="H29" s="12">
        <f t="shared" si="1"/>
        <v>41051.14</v>
      </c>
    </row>
    <row r="30" spans="1:8" ht="75" x14ac:dyDescent="0.25">
      <c r="A30" s="7"/>
      <c r="B30" s="15" t="s">
        <v>41</v>
      </c>
      <c r="C30" s="16" t="s">
        <v>42</v>
      </c>
      <c r="D30" s="12">
        <v>3021749.09</v>
      </c>
      <c r="E30" s="12">
        <v>263282.07</v>
      </c>
      <c r="F30" s="12">
        <f t="shared" si="2"/>
        <v>8.7129030954717699</v>
      </c>
      <c r="G30" s="12">
        <f t="shared" si="0"/>
        <v>0.48032301934763222</v>
      </c>
      <c r="H30" s="12">
        <f t="shared" si="1"/>
        <v>2758467.02</v>
      </c>
    </row>
    <row r="31" spans="1:8" ht="28.5" x14ac:dyDescent="0.25">
      <c r="A31" s="7">
        <v>5</v>
      </c>
      <c r="B31" s="8" t="s">
        <v>14</v>
      </c>
      <c r="C31" s="9" t="s">
        <v>10</v>
      </c>
      <c r="D31" s="10">
        <f>SUM(D32:D35)</f>
        <v>4494136.1999999993</v>
      </c>
      <c r="E31" s="10">
        <f>SUM(E32:E35)</f>
        <v>562727.90999999992</v>
      </c>
      <c r="F31" s="20">
        <f t="shared" si="2"/>
        <v>12.521380860686865</v>
      </c>
      <c r="G31" s="20">
        <f t="shared" si="0"/>
        <v>1.0266220134260664</v>
      </c>
      <c r="H31" s="20">
        <f t="shared" si="1"/>
        <v>3931408.2899999991</v>
      </c>
    </row>
    <row r="32" spans="1:8" ht="45" x14ac:dyDescent="0.25">
      <c r="A32" s="7">
        <v>5</v>
      </c>
      <c r="B32" s="15" t="s">
        <v>49</v>
      </c>
      <c r="C32" s="16" t="s">
        <v>50</v>
      </c>
      <c r="D32" s="12">
        <v>11665.5</v>
      </c>
      <c r="E32" s="12">
        <v>0</v>
      </c>
      <c r="F32" s="10">
        <f t="shared" si="2"/>
        <v>0</v>
      </c>
      <c r="G32" s="10">
        <f t="shared" si="0"/>
        <v>0</v>
      </c>
      <c r="H32" s="10">
        <f t="shared" si="1"/>
        <v>11665.5</v>
      </c>
    </row>
    <row r="33" spans="1:8" ht="45" x14ac:dyDescent="0.25">
      <c r="A33" s="7"/>
      <c r="B33" s="15" t="s">
        <v>33</v>
      </c>
      <c r="C33" s="16" t="s">
        <v>34</v>
      </c>
      <c r="D33" s="12">
        <v>861222.62</v>
      </c>
      <c r="E33" s="12">
        <v>1254.0999999999999</v>
      </c>
      <c r="F33" s="12">
        <f t="shared" si="2"/>
        <v>0.1456185625965096</v>
      </c>
      <c r="G33" s="12">
        <f t="shared" si="0"/>
        <v>2.2879381743081306E-3</v>
      </c>
      <c r="H33" s="12">
        <f t="shared" si="1"/>
        <v>859968.52</v>
      </c>
    </row>
    <row r="34" spans="1:8" ht="60" x14ac:dyDescent="0.25">
      <c r="A34" s="7"/>
      <c r="B34" s="15" t="s">
        <v>51</v>
      </c>
      <c r="C34" s="16" t="s">
        <v>52</v>
      </c>
      <c r="D34" s="12">
        <v>319310.74</v>
      </c>
      <c r="E34" s="12">
        <v>9285.99</v>
      </c>
      <c r="F34" s="12">
        <f t="shared" si="2"/>
        <v>2.9081358177930379</v>
      </c>
      <c r="G34" s="12">
        <f t="shared" si="0"/>
        <v>1.6941050161265896E-2</v>
      </c>
      <c r="H34" s="12">
        <f t="shared" si="1"/>
        <v>310024.75</v>
      </c>
    </row>
    <row r="35" spans="1:8" ht="45" x14ac:dyDescent="0.25">
      <c r="A35" s="7"/>
      <c r="B35" s="15" t="s">
        <v>39</v>
      </c>
      <c r="C35" s="16" t="s">
        <v>40</v>
      </c>
      <c r="D35" s="12">
        <v>3301937.34</v>
      </c>
      <c r="E35" s="12">
        <v>552187.81999999995</v>
      </c>
      <c r="F35" s="12">
        <f t="shared" si="2"/>
        <v>16.723146539176906</v>
      </c>
      <c r="G35" s="12">
        <f t="shared" si="0"/>
        <v>1.0073930250904926</v>
      </c>
      <c r="H35" s="12">
        <f t="shared" si="1"/>
        <v>2749749.52</v>
      </c>
    </row>
    <row r="36" spans="1:8" ht="99.75" x14ac:dyDescent="0.25">
      <c r="A36" s="7">
        <v>6</v>
      </c>
      <c r="B36" s="8" t="s">
        <v>15</v>
      </c>
      <c r="C36" s="9" t="s">
        <v>10</v>
      </c>
      <c r="D36" s="10">
        <f>SUM(D37:D44)</f>
        <v>26356854.110000003</v>
      </c>
      <c r="E36" s="10">
        <f>SUM(E37:E44)</f>
        <v>9630525.6199999992</v>
      </c>
      <c r="F36" s="20">
        <f t="shared" si="2"/>
        <v>36.538979879036852</v>
      </c>
      <c r="G36" s="20">
        <f t="shared" si="0"/>
        <v>17.56960944474163</v>
      </c>
      <c r="H36" s="20">
        <f t="shared" si="1"/>
        <v>16726328.490000004</v>
      </c>
    </row>
    <row r="37" spans="1:8" ht="45" x14ac:dyDescent="0.25">
      <c r="A37" s="7">
        <v>6</v>
      </c>
      <c r="B37" s="15" t="s">
        <v>43</v>
      </c>
      <c r="C37" s="16" t="s">
        <v>44</v>
      </c>
      <c r="D37" s="12">
        <v>2411906.9900000002</v>
      </c>
      <c r="E37" s="12">
        <v>716609.17</v>
      </c>
      <c r="F37" s="10">
        <f t="shared" si="2"/>
        <v>29.711310302226867</v>
      </c>
      <c r="G37" s="10">
        <f t="shared" si="0"/>
        <v>1.3073578471431824</v>
      </c>
      <c r="H37" s="10">
        <f t="shared" si="1"/>
        <v>1695297.8200000003</v>
      </c>
    </row>
    <row r="38" spans="1:8" ht="45" x14ac:dyDescent="0.25">
      <c r="A38" s="7"/>
      <c r="B38" s="15" t="s">
        <v>53</v>
      </c>
      <c r="C38" s="16" t="s">
        <v>54</v>
      </c>
      <c r="D38" s="12">
        <v>17620026.399999999</v>
      </c>
      <c r="E38" s="12">
        <v>5980885.7199999997</v>
      </c>
      <c r="F38" s="12">
        <f t="shared" si="2"/>
        <v>33.943681945902192</v>
      </c>
      <c r="G38" s="12">
        <f t="shared" si="0"/>
        <v>10.911328247318689</v>
      </c>
      <c r="H38" s="12">
        <f t="shared" si="1"/>
        <v>11639140.68</v>
      </c>
    </row>
    <row r="39" spans="1:8" ht="75" x14ac:dyDescent="0.25">
      <c r="A39" s="7"/>
      <c r="B39" s="15" t="s">
        <v>55</v>
      </c>
      <c r="C39" s="16" t="s">
        <v>56</v>
      </c>
      <c r="D39" s="12">
        <v>69712.009999999995</v>
      </c>
      <c r="E39" s="12">
        <v>14688.63</v>
      </c>
      <c r="F39" s="12">
        <f t="shared" si="2"/>
        <v>21.070443959369413</v>
      </c>
      <c r="G39" s="12">
        <f t="shared" si="0"/>
        <v>2.6797446220626457E-2</v>
      </c>
      <c r="H39" s="12">
        <f t="shared" si="1"/>
        <v>55023.38</v>
      </c>
    </row>
    <row r="40" spans="1:8" ht="45" x14ac:dyDescent="0.25">
      <c r="A40" s="7"/>
      <c r="B40" s="15" t="s">
        <v>37</v>
      </c>
      <c r="C40" s="16" t="s">
        <v>38</v>
      </c>
      <c r="D40" s="12">
        <v>434493.16</v>
      </c>
      <c r="E40" s="12">
        <v>76238.720000000001</v>
      </c>
      <c r="F40" s="12">
        <f t="shared" si="2"/>
        <v>17.546586924406359</v>
      </c>
      <c r="G40" s="12">
        <f t="shared" si="0"/>
        <v>0.13908737568645943</v>
      </c>
      <c r="H40" s="12">
        <f t="shared" si="1"/>
        <v>358254.43999999994</v>
      </c>
    </row>
    <row r="41" spans="1:8" ht="45" x14ac:dyDescent="0.25">
      <c r="A41" s="7"/>
      <c r="B41" s="15" t="s">
        <v>33</v>
      </c>
      <c r="C41" s="16" t="s">
        <v>34</v>
      </c>
      <c r="D41" s="12">
        <v>5241923.16</v>
      </c>
      <c r="E41" s="12">
        <v>2680449.7000000002</v>
      </c>
      <c r="F41" s="12">
        <f t="shared" si="2"/>
        <v>51.134852957287535</v>
      </c>
      <c r="G41" s="12">
        <f t="shared" si="0"/>
        <v>4.8901229510746971</v>
      </c>
      <c r="H41" s="12">
        <f t="shared" si="1"/>
        <v>2561473.46</v>
      </c>
    </row>
    <row r="42" spans="1:8" ht="60" x14ac:dyDescent="0.25">
      <c r="A42" s="7"/>
      <c r="B42" s="15" t="s">
        <v>47</v>
      </c>
      <c r="C42" s="16" t="s">
        <v>48</v>
      </c>
      <c r="D42" s="12">
        <v>200000</v>
      </c>
      <c r="E42" s="12">
        <v>99889</v>
      </c>
      <c r="F42" s="12">
        <f t="shared" si="2"/>
        <v>49.944499999999998</v>
      </c>
      <c r="G42" s="12">
        <f t="shared" si="0"/>
        <v>0.18223415699981252</v>
      </c>
      <c r="H42" s="12">
        <f t="shared" si="1"/>
        <v>100111</v>
      </c>
    </row>
    <row r="43" spans="1:8" ht="45" x14ac:dyDescent="0.25">
      <c r="A43" s="7"/>
      <c r="B43" s="15" t="s">
        <v>57</v>
      </c>
      <c r="C43" s="16" t="s">
        <v>58</v>
      </c>
      <c r="D43" s="12">
        <v>83469.929999999993</v>
      </c>
      <c r="E43" s="12">
        <v>13173.34</v>
      </c>
      <c r="F43" s="12">
        <f t="shared" si="2"/>
        <v>15.782138549774752</v>
      </c>
      <c r="G43" s="12">
        <f t="shared" si="0"/>
        <v>2.4033001729639E-2</v>
      </c>
      <c r="H43" s="12">
        <f t="shared" si="1"/>
        <v>70296.59</v>
      </c>
    </row>
    <row r="44" spans="1:8" ht="54.75" customHeight="1" x14ac:dyDescent="0.25">
      <c r="A44" s="7"/>
      <c r="B44" s="15" t="s">
        <v>59</v>
      </c>
      <c r="C44" s="16" t="s">
        <v>60</v>
      </c>
      <c r="D44" s="12">
        <v>295322.46000000002</v>
      </c>
      <c r="E44" s="12">
        <v>48591.34</v>
      </c>
      <c r="F44" s="12">
        <f t="shared" si="2"/>
        <v>16.453655438194573</v>
      </c>
      <c r="G44" s="12">
        <f t="shared" si="0"/>
        <v>8.8648418568523762E-2</v>
      </c>
      <c r="H44" s="12">
        <f t="shared" si="1"/>
        <v>246731.12000000002</v>
      </c>
    </row>
    <row r="45" spans="1:8" ht="114" x14ac:dyDescent="0.25">
      <c r="A45" s="7">
        <v>7</v>
      </c>
      <c r="B45" s="8" t="s">
        <v>16</v>
      </c>
      <c r="C45" s="9" t="s">
        <v>10</v>
      </c>
      <c r="D45" s="10">
        <f>SUM(D46:D50)</f>
        <v>4544353.6399999997</v>
      </c>
      <c r="E45" s="10">
        <f>SUM(E46:E50)</f>
        <v>683382.46000000008</v>
      </c>
      <c r="F45" s="20">
        <f t="shared" si="2"/>
        <v>15.038056325211524</v>
      </c>
      <c r="G45" s="20">
        <f t="shared" si="0"/>
        <v>1.2467401466283385</v>
      </c>
      <c r="H45" s="20">
        <f t="shared" si="1"/>
        <v>3860971.1799999997</v>
      </c>
    </row>
    <row r="46" spans="1:8" ht="45" x14ac:dyDescent="0.25">
      <c r="A46" s="7"/>
      <c r="B46" s="15" t="s">
        <v>61</v>
      </c>
      <c r="C46" s="16" t="s">
        <v>62</v>
      </c>
      <c r="D46" s="12">
        <v>14000</v>
      </c>
      <c r="E46" s="12">
        <v>0</v>
      </c>
      <c r="F46" s="12">
        <f t="shared" si="2"/>
        <v>0</v>
      </c>
      <c r="G46" s="12">
        <f t="shared" si="0"/>
        <v>0</v>
      </c>
      <c r="H46" s="12">
        <f t="shared" si="1"/>
        <v>14000</v>
      </c>
    </row>
    <row r="47" spans="1:8" ht="105" x14ac:dyDescent="0.25">
      <c r="A47" s="7">
        <v>7</v>
      </c>
      <c r="B47" s="15" t="s">
        <v>63</v>
      </c>
      <c r="C47" s="16" t="s">
        <v>64</v>
      </c>
      <c r="D47" s="12">
        <v>4468787.2699999996</v>
      </c>
      <c r="E47" s="12">
        <v>683165.79</v>
      </c>
      <c r="F47" s="10">
        <f t="shared" si="2"/>
        <v>15.287498570053886</v>
      </c>
      <c r="G47" s="10">
        <f t="shared" si="0"/>
        <v>1.2463448611134453</v>
      </c>
      <c r="H47" s="10">
        <f t="shared" si="1"/>
        <v>3785621.4799999995</v>
      </c>
    </row>
    <row r="48" spans="1:8" ht="45" x14ac:dyDescent="0.25">
      <c r="A48" s="7"/>
      <c r="B48" s="15" t="s">
        <v>49</v>
      </c>
      <c r="C48" s="16" t="s">
        <v>50</v>
      </c>
      <c r="D48" s="12">
        <v>2172</v>
      </c>
      <c r="E48" s="12">
        <v>0</v>
      </c>
      <c r="F48" s="12">
        <f t="shared" si="2"/>
        <v>0</v>
      </c>
      <c r="G48" s="12">
        <f t="shared" si="0"/>
        <v>0</v>
      </c>
      <c r="H48" s="12">
        <f t="shared" si="1"/>
        <v>2172</v>
      </c>
    </row>
    <row r="49" spans="1:8" ht="45" x14ac:dyDescent="0.25">
      <c r="A49" s="7"/>
      <c r="B49" s="15" t="s">
        <v>33</v>
      </c>
      <c r="C49" s="16" t="s">
        <v>34</v>
      </c>
      <c r="D49" s="12">
        <v>9394.3700000000008</v>
      </c>
      <c r="E49" s="12">
        <v>216.67</v>
      </c>
      <c r="F49" s="12">
        <f t="shared" si="2"/>
        <v>2.3063813752279287</v>
      </c>
      <c r="G49" s="12">
        <f t="shared" si="0"/>
        <v>3.9528551489302502E-4</v>
      </c>
      <c r="H49" s="12">
        <f t="shared" si="1"/>
        <v>9177.7000000000007</v>
      </c>
    </row>
    <row r="50" spans="1:8" ht="75" x14ac:dyDescent="0.25">
      <c r="A50" s="7"/>
      <c r="B50" s="15" t="s">
        <v>65</v>
      </c>
      <c r="C50" s="16" t="s">
        <v>66</v>
      </c>
      <c r="D50" s="12">
        <v>50000</v>
      </c>
      <c r="E50" s="12">
        <v>0</v>
      </c>
      <c r="F50" s="12">
        <f t="shared" si="2"/>
        <v>0</v>
      </c>
      <c r="G50" s="12">
        <f t="shared" si="0"/>
        <v>0</v>
      </c>
      <c r="H50" s="12">
        <f t="shared" si="1"/>
        <v>50000</v>
      </c>
    </row>
    <row r="51" spans="1:8" ht="42.75" x14ac:dyDescent="0.25">
      <c r="A51" s="7">
        <v>8</v>
      </c>
      <c r="B51" s="8" t="s">
        <v>17</v>
      </c>
      <c r="C51" s="9" t="s">
        <v>10</v>
      </c>
      <c r="D51" s="10">
        <f>SUM(D52:D56)</f>
        <v>5336994.7300000004</v>
      </c>
      <c r="E51" s="10">
        <v>287540.05554999999</v>
      </c>
      <c r="F51" s="20">
        <f t="shared" si="2"/>
        <v>5.3876773370919171</v>
      </c>
      <c r="G51" s="20">
        <f t="shared" si="0"/>
        <v>0.52457847837933613</v>
      </c>
      <c r="H51" s="20">
        <f t="shared" si="1"/>
        <v>5049454.6744500007</v>
      </c>
    </row>
    <row r="52" spans="1:8" ht="45" x14ac:dyDescent="0.25">
      <c r="A52" s="7">
        <v>8</v>
      </c>
      <c r="B52" s="15" t="s">
        <v>67</v>
      </c>
      <c r="C52" s="16" t="s">
        <v>68</v>
      </c>
      <c r="D52" s="12">
        <v>30000</v>
      </c>
      <c r="E52" s="12">
        <v>17980.740000000002</v>
      </c>
      <c r="F52" s="10">
        <f t="shared" si="2"/>
        <v>59.935800000000008</v>
      </c>
      <c r="G52" s="10">
        <f t="shared" si="0"/>
        <v>3.2803461803930456E-2</v>
      </c>
      <c r="H52" s="10">
        <f t="shared" si="1"/>
        <v>12019.259999999998</v>
      </c>
    </row>
    <row r="53" spans="1:8" ht="45" x14ac:dyDescent="0.25">
      <c r="A53" s="7"/>
      <c r="B53" s="15" t="s">
        <v>53</v>
      </c>
      <c r="C53" s="16" t="s">
        <v>54</v>
      </c>
      <c r="D53" s="12">
        <v>3283407.35</v>
      </c>
      <c r="E53" s="12">
        <v>135132.84</v>
      </c>
      <c r="F53" s="12">
        <f t="shared" si="2"/>
        <v>4.1156282360152483</v>
      </c>
      <c r="G53" s="12">
        <f t="shared" si="0"/>
        <v>0.24653184214869051</v>
      </c>
      <c r="H53" s="12">
        <f t="shared" si="1"/>
        <v>3148274.5100000002</v>
      </c>
    </row>
    <row r="54" spans="1:8" ht="45" x14ac:dyDescent="0.25">
      <c r="A54" s="7"/>
      <c r="B54" s="15" t="s">
        <v>33</v>
      </c>
      <c r="C54" s="16" t="s">
        <v>34</v>
      </c>
      <c r="D54" s="12">
        <v>891389.07</v>
      </c>
      <c r="E54" s="12">
        <v>27381.68</v>
      </c>
      <c r="F54" s="12">
        <f t="shared" si="2"/>
        <v>3.0717989396033318</v>
      </c>
      <c r="G54" s="12">
        <f t="shared" si="0"/>
        <v>4.9954222907813935E-2</v>
      </c>
      <c r="H54" s="12">
        <f t="shared" si="1"/>
        <v>864007.3899999999</v>
      </c>
    </row>
    <row r="55" spans="1:8" ht="90" x14ac:dyDescent="0.25">
      <c r="A55" s="7"/>
      <c r="B55" s="15" t="s">
        <v>69</v>
      </c>
      <c r="C55" s="16" t="s">
        <v>70</v>
      </c>
      <c r="D55" s="12">
        <v>398172.37</v>
      </c>
      <c r="E55" s="12">
        <v>56271.49</v>
      </c>
      <c r="F55" s="12">
        <f t="shared" si="2"/>
        <v>14.132444699766586</v>
      </c>
      <c r="G55" s="12">
        <f t="shared" si="0"/>
        <v>0.102659827841638</v>
      </c>
      <c r="H55" s="12">
        <f t="shared" si="1"/>
        <v>341900.88</v>
      </c>
    </row>
    <row r="56" spans="1:8" ht="75" x14ac:dyDescent="0.25">
      <c r="A56" s="7"/>
      <c r="B56" s="15" t="s">
        <v>65</v>
      </c>
      <c r="C56" s="16" t="s">
        <v>66</v>
      </c>
      <c r="D56" s="12">
        <v>734025.94</v>
      </c>
      <c r="E56" s="12">
        <v>50773.31</v>
      </c>
      <c r="F56" s="12">
        <f t="shared" si="2"/>
        <v>6.9171002321798056</v>
      </c>
      <c r="G56" s="12">
        <f t="shared" si="0"/>
        <v>9.2629131795694722E-2</v>
      </c>
      <c r="H56" s="12">
        <f t="shared" si="1"/>
        <v>683252.62999999989</v>
      </c>
    </row>
    <row r="57" spans="1:8" ht="57" x14ac:dyDescent="0.25">
      <c r="A57" s="7">
        <v>9</v>
      </c>
      <c r="B57" s="8" t="s">
        <v>18</v>
      </c>
      <c r="C57" s="9" t="s">
        <v>10</v>
      </c>
      <c r="D57" s="10">
        <f>SUM(D58:D59)</f>
        <v>7128709.5700000003</v>
      </c>
      <c r="E57" s="10">
        <f>SUM(E58:E59)</f>
        <v>1154348.22</v>
      </c>
      <c r="F57" s="20">
        <f t="shared" si="2"/>
        <v>16.192947807242479</v>
      </c>
      <c r="G57" s="20">
        <f t="shared" si="0"/>
        <v>2.105954356895495</v>
      </c>
      <c r="H57" s="20">
        <f t="shared" si="1"/>
        <v>5974361.3500000006</v>
      </c>
    </row>
    <row r="58" spans="1:8" ht="45" x14ac:dyDescent="0.25">
      <c r="A58" s="7">
        <v>9</v>
      </c>
      <c r="B58" s="15" t="s">
        <v>45</v>
      </c>
      <c r="C58" s="16" t="s">
        <v>46</v>
      </c>
      <c r="D58" s="12">
        <v>5222142.5</v>
      </c>
      <c r="E58" s="12">
        <v>1098803.7</v>
      </c>
      <c r="F58" s="10">
        <f t="shared" si="2"/>
        <v>21.041243129615861</v>
      </c>
      <c r="G58" s="10">
        <f t="shared" si="0"/>
        <v>2.004620788853376</v>
      </c>
      <c r="H58" s="10">
        <f t="shared" si="1"/>
        <v>4123338.8</v>
      </c>
    </row>
    <row r="59" spans="1:8" ht="45" x14ac:dyDescent="0.25">
      <c r="A59" s="7"/>
      <c r="B59" s="15" t="s">
        <v>33</v>
      </c>
      <c r="C59" s="16" t="s">
        <v>34</v>
      </c>
      <c r="D59" s="12">
        <v>1906567.07</v>
      </c>
      <c r="E59" s="12">
        <v>55544.52</v>
      </c>
      <c r="F59" s="12">
        <f t="shared" si="2"/>
        <v>2.9133263064278143</v>
      </c>
      <c r="G59" s="12">
        <f t="shared" si="0"/>
        <v>0.101333568042119</v>
      </c>
      <c r="H59" s="12">
        <f t="shared" si="1"/>
        <v>1851022.55</v>
      </c>
    </row>
    <row r="60" spans="1:8" ht="28.5" x14ac:dyDescent="0.25">
      <c r="A60" s="7">
        <v>10</v>
      </c>
      <c r="B60" s="8" t="s">
        <v>19</v>
      </c>
      <c r="C60" s="9" t="s">
        <v>10</v>
      </c>
      <c r="D60" s="10">
        <f>SUM(D61:D63)</f>
        <v>1835647.09</v>
      </c>
      <c r="E60" s="10">
        <f>SUM(E61:E63)</f>
        <v>185179.95</v>
      </c>
      <c r="F60" s="20">
        <f t="shared" si="2"/>
        <v>10.087993003055942</v>
      </c>
      <c r="G60" s="20">
        <f t="shared" si="0"/>
        <v>0.33783611890716131</v>
      </c>
      <c r="H60" s="20">
        <f t="shared" si="1"/>
        <v>1650467.1400000001</v>
      </c>
    </row>
    <row r="61" spans="1:8" ht="45" x14ac:dyDescent="0.25">
      <c r="A61" s="7">
        <v>10</v>
      </c>
      <c r="B61" s="15" t="s">
        <v>67</v>
      </c>
      <c r="C61" s="16" t="s">
        <v>68</v>
      </c>
      <c r="D61" s="12">
        <v>3645.7</v>
      </c>
      <c r="E61" s="12">
        <v>0</v>
      </c>
      <c r="F61" s="10">
        <f t="shared" si="2"/>
        <v>0</v>
      </c>
      <c r="G61" s="10">
        <f t="shared" si="0"/>
        <v>0</v>
      </c>
      <c r="H61" s="10">
        <f t="shared" si="1"/>
        <v>3645.7</v>
      </c>
    </row>
    <row r="62" spans="1:8" ht="30" x14ac:dyDescent="0.25">
      <c r="A62" s="7"/>
      <c r="B62" s="15" t="s">
        <v>71</v>
      </c>
      <c r="C62" s="16" t="s">
        <v>72</v>
      </c>
      <c r="D62" s="12">
        <v>1782131.02</v>
      </c>
      <c r="E62" s="12">
        <v>177853.57</v>
      </c>
      <c r="F62" s="12">
        <f t="shared" si="2"/>
        <v>9.979825725720211</v>
      </c>
      <c r="G62" s="12">
        <f t="shared" si="0"/>
        <v>0.32447011581212293</v>
      </c>
      <c r="H62" s="12">
        <f t="shared" si="1"/>
        <v>1604277.45</v>
      </c>
    </row>
    <row r="63" spans="1:8" ht="60" x14ac:dyDescent="0.25">
      <c r="A63" s="7"/>
      <c r="B63" s="15" t="s">
        <v>73</v>
      </c>
      <c r="C63" s="16" t="s">
        <v>74</v>
      </c>
      <c r="D63" s="12">
        <v>49870.37</v>
      </c>
      <c r="E63" s="12">
        <v>7326.38</v>
      </c>
      <c r="F63" s="12">
        <f t="shared" si="2"/>
        <v>14.6908474912057</v>
      </c>
      <c r="G63" s="12">
        <f t="shared" si="0"/>
        <v>1.3366003095038357E-2</v>
      </c>
      <c r="H63" s="12">
        <f t="shared" si="1"/>
        <v>42543.990000000005</v>
      </c>
    </row>
    <row r="64" spans="1:8" ht="28.5" x14ac:dyDescent="0.25">
      <c r="A64" s="7">
        <v>11</v>
      </c>
      <c r="B64" s="8" t="s">
        <v>20</v>
      </c>
      <c r="C64" s="9" t="s">
        <v>10</v>
      </c>
      <c r="D64" s="10">
        <f>SUM(D65:D68)</f>
        <v>5797724.1499999994</v>
      </c>
      <c r="E64" s="10">
        <f>SUM(E65:E68)</f>
        <v>984271.92</v>
      </c>
      <c r="F64" s="20">
        <f t="shared" si="2"/>
        <v>16.976867034972681</v>
      </c>
      <c r="G64" s="20">
        <f t="shared" si="0"/>
        <v>1.7956728328423242</v>
      </c>
      <c r="H64" s="20">
        <f t="shared" si="1"/>
        <v>4813452.2299999995</v>
      </c>
    </row>
    <row r="65" spans="1:8" ht="45" x14ac:dyDescent="0.25">
      <c r="A65" s="7"/>
      <c r="B65" s="15" t="s">
        <v>75</v>
      </c>
      <c r="C65" s="16" t="s">
        <v>76</v>
      </c>
      <c r="D65" s="12">
        <v>4617747.96</v>
      </c>
      <c r="E65" s="12">
        <v>891788.4</v>
      </c>
      <c r="F65" s="12">
        <f t="shared" si="2"/>
        <v>19.312193037057831</v>
      </c>
      <c r="G65" s="12">
        <f t="shared" si="0"/>
        <v>1.6269489863369502</v>
      </c>
      <c r="H65" s="12">
        <f t="shared" si="1"/>
        <v>3725959.56</v>
      </c>
    </row>
    <row r="66" spans="1:8" ht="45" x14ac:dyDescent="0.25">
      <c r="A66" s="7">
        <v>11</v>
      </c>
      <c r="B66" s="15" t="s">
        <v>43</v>
      </c>
      <c r="C66" s="16" t="s">
        <v>44</v>
      </c>
      <c r="D66" s="12">
        <v>96324.52</v>
      </c>
      <c r="E66" s="12">
        <v>3537.92</v>
      </c>
      <c r="F66" s="10">
        <f t="shared" si="2"/>
        <v>3.6729173423340185</v>
      </c>
      <c r="G66" s="10">
        <f t="shared" si="0"/>
        <v>6.4544631414147381E-3</v>
      </c>
      <c r="H66" s="10">
        <f t="shared" si="1"/>
        <v>92786.6</v>
      </c>
    </row>
    <row r="67" spans="1:8" ht="45" x14ac:dyDescent="0.25">
      <c r="A67" s="7"/>
      <c r="B67" s="15" t="s">
        <v>49</v>
      </c>
      <c r="C67" s="16" t="s">
        <v>50</v>
      </c>
      <c r="D67" s="12">
        <v>1075904.1100000001</v>
      </c>
      <c r="E67" s="12">
        <v>88920.6</v>
      </c>
      <c r="F67" s="12">
        <f t="shared" si="2"/>
        <v>8.2647328115513936</v>
      </c>
      <c r="G67" s="12">
        <f t="shared" si="0"/>
        <v>0.16222377419853568</v>
      </c>
      <c r="H67" s="12">
        <f t="shared" si="1"/>
        <v>986983.51000000013</v>
      </c>
    </row>
    <row r="68" spans="1:8" ht="75" x14ac:dyDescent="0.25">
      <c r="A68" s="7"/>
      <c r="B68" s="15" t="s">
        <v>41</v>
      </c>
      <c r="C68" s="16" t="s">
        <v>42</v>
      </c>
      <c r="D68" s="12">
        <v>7747.56</v>
      </c>
      <c r="E68" s="12">
        <v>25</v>
      </c>
      <c r="F68" s="12">
        <f t="shared" si="2"/>
        <v>0.32268223802074458</v>
      </c>
      <c r="G68" s="12">
        <f t="shared" si="0"/>
        <v>4.5609165423573294E-5</v>
      </c>
      <c r="H68" s="12">
        <f t="shared" si="1"/>
        <v>7722.56</v>
      </c>
    </row>
    <row r="69" spans="1:8" ht="57" x14ac:dyDescent="0.25">
      <c r="A69" s="7">
        <v>12</v>
      </c>
      <c r="B69" s="8" t="s">
        <v>21</v>
      </c>
      <c r="C69" s="9" t="s">
        <v>10</v>
      </c>
      <c r="D69" s="10">
        <f>D70</f>
        <v>34808438.93</v>
      </c>
      <c r="E69" s="10">
        <f>E70</f>
        <v>6459343.2400000002</v>
      </c>
      <c r="F69" s="20">
        <f t="shared" si="2"/>
        <v>18.556831155197113</v>
      </c>
      <c r="G69" s="20">
        <f t="shared" si="0"/>
        <v>11.784210174431998</v>
      </c>
      <c r="H69" s="20">
        <f t="shared" si="1"/>
        <v>28349095.689999998</v>
      </c>
    </row>
    <row r="70" spans="1:8" ht="45" x14ac:dyDescent="0.25">
      <c r="A70" s="7"/>
      <c r="B70" s="15" t="s">
        <v>67</v>
      </c>
      <c r="C70" s="16" t="s">
        <v>68</v>
      </c>
      <c r="D70" s="12">
        <v>34808438.93</v>
      </c>
      <c r="E70" s="12">
        <v>6459343.2400000002</v>
      </c>
      <c r="F70" s="12">
        <f t="shared" si="2"/>
        <v>18.556831155197113</v>
      </c>
      <c r="G70" s="12">
        <f t="shared" si="0"/>
        <v>11.784210174431998</v>
      </c>
      <c r="H70" s="12">
        <f t="shared" si="1"/>
        <v>28349095.689999998</v>
      </c>
    </row>
    <row r="71" spans="1:8" ht="85.5" x14ac:dyDescent="0.25">
      <c r="A71" s="7">
        <v>13</v>
      </c>
      <c r="B71" s="8" t="s">
        <v>22</v>
      </c>
      <c r="C71" s="9" t="s">
        <v>10</v>
      </c>
      <c r="D71" s="10">
        <f>D72+D73</f>
        <v>7405227.6699999999</v>
      </c>
      <c r="E71" s="10">
        <f>E72+E73</f>
        <v>1310409.93</v>
      </c>
      <c r="F71" s="10">
        <f t="shared" si="2"/>
        <v>17.695741284345953</v>
      </c>
      <c r="G71" s="10">
        <f t="shared" si="0"/>
        <v>2.3906681308025242</v>
      </c>
      <c r="H71" s="10">
        <f t="shared" si="1"/>
        <v>6094817.7400000002</v>
      </c>
    </row>
    <row r="72" spans="1:8" ht="45" x14ac:dyDescent="0.25">
      <c r="A72" s="7"/>
      <c r="B72" s="15" t="s">
        <v>53</v>
      </c>
      <c r="C72" s="16" t="s">
        <v>54</v>
      </c>
      <c r="D72" s="12">
        <v>3444825.38</v>
      </c>
      <c r="E72" s="12">
        <v>54514.38</v>
      </c>
      <c r="F72" s="12">
        <f t="shared" si="2"/>
        <v>1.582500533016858</v>
      </c>
      <c r="G72" s="12">
        <f t="shared" si="0"/>
        <v>9.9454215015341421E-2</v>
      </c>
      <c r="H72" s="12">
        <f t="shared" si="1"/>
        <v>3390311</v>
      </c>
    </row>
    <row r="73" spans="1:8" ht="45" x14ac:dyDescent="0.25">
      <c r="A73" s="7">
        <v>13</v>
      </c>
      <c r="B73" s="15" t="s">
        <v>77</v>
      </c>
      <c r="C73" s="16" t="s">
        <v>78</v>
      </c>
      <c r="D73" s="12">
        <v>3960402.29</v>
      </c>
      <c r="E73" s="12">
        <v>1255895.55</v>
      </c>
      <c r="F73" s="10">
        <f t="shared" si="2"/>
        <v>31.711312589913689</v>
      </c>
      <c r="G73" s="10">
        <f t="shared" ref="G73:G110" si="3">E73/E$110*100</f>
        <v>2.2912139157871829</v>
      </c>
      <c r="H73" s="10">
        <f t="shared" ref="H73:H110" si="4">D73-E73</f>
        <v>2704506.74</v>
      </c>
    </row>
    <row r="74" spans="1:8" ht="85.5" x14ac:dyDescent="0.25">
      <c r="A74" s="7">
        <v>14</v>
      </c>
      <c r="B74" s="8" t="s">
        <v>23</v>
      </c>
      <c r="C74" s="9" t="s">
        <v>10</v>
      </c>
      <c r="D74" s="10">
        <f>SUM(D75:D79)</f>
        <v>5841355.7699999996</v>
      </c>
      <c r="E74" s="10">
        <f>SUM(E75:E79)</f>
        <v>278840.14999999997</v>
      </c>
      <c r="F74" s="20">
        <f t="shared" ref="F74:F108" si="5">E74/D74*100</f>
        <v>4.7735519112200899</v>
      </c>
      <c r="G74" s="20">
        <f t="shared" si="3"/>
        <v>0.5087066611233596</v>
      </c>
      <c r="H74" s="20">
        <f t="shared" si="4"/>
        <v>5562515.6199999992</v>
      </c>
    </row>
    <row r="75" spans="1:8" ht="45" x14ac:dyDescent="0.25">
      <c r="A75" s="7"/>
      <c r="B75" s="15" t="s">
        <v>61</v>
      </c>
      <c r="C75" s="16" t="s">
        <v>62</v>
      </c>
      <c r="D75" s="12">
        <v>4510981.1399999997</v>
      </c>
      <c r="E75" s="12">
        <v>88183.38</v>
      </c>
      <c r="F75" s="12">
        <f t="shared" si="5"/>
        <v>1.9548603122734407</v>
      </c>
      <c r="G75" s="12">
        <f t="shared" si="3"/>
        <v>0.160878814641193</v>
      </c>
      <c r="H75" s="12">
        <f t="shared" si="4"/>
        <v>4422797.76</v>
      </c>
    </row>
    <row r="76" spans="1:8" ht="45" x14ac:dyDescent="0.25">
      <c r="A76" s="7">
        <v>14</v>
      </c>
      <c r="B76" s="15" t="s">
        <v>35</v>
      </c>
      <c r="C76" s="16" t="s">
        <v>36</v>
      </c>
      <c r="D76" s="12">
        <v>202591.16</v>
      </c>
      <c r="E76" s="12">
        <v>0</v>
      </c>
      <c r="F76" s="10">
        <f t="shared" si="5"/>
        <v>0</v>
      </c>
      <c r="G76" s="10">
        <f t="shared" si="3"/>
        <v>0</v>
      </c>
      <c r="H76" s="10">
        <f t="shared" si="4"/>
        <v>202591.16</v>
      </c>
    </row>
    <row r="77" spans="1:8" ht="45" x14ac:dyDescent="0.25">
      <c r="A77" s="7"/>
      <c r="B77" s="15" t="s">
        <v>53</v>
      </c>
      <c r="C77" s="16" t="s">
        <v>54</v>
      </c>
      <c r="D77" s="12">
        <v>115525.1</v>
      </c>
      <c r="E77" s="12">
        <v>496.67</v>
      </c>
      <c r="F77" s="12">
        <f t="shared" si="5"/>
        <v>0.42992388667051579</v>
      </c>
      <c r="G77" s="12">
        <f t="shared" si="3"/>
        <v>9.0610816763704604E-4</v>
      </c>
      <c r="H77" s="12">
        <f t="shared" si="4"/>
        <v>115028.43000000001</v>
      </c>
    </row>
    <row r="78" spans="1:8" ht="45" x14ac:dyDescent="0.25">
      <c r="A78" s="7"/>
      <c r="B78" s="15" t="s">
        <v>79</v>
      </c>
      <c r="C78" s="16" t="s">
        <v>80</v>
      </c>
      <c r="D78" s="12">
        <v>967810.71</v>
      </c>
      <c r="E78" s="12">
        <v>187726.61</v>
      </c>
      <c r="F78" s="12">
        <f t="shared" si="5"/>
        <v>19.397037877375833</v>
      </c>
      <c r="G78" s="12">
        <f t="shared" si="3"/>
        <v>0.3424821603958651</v>
      </c>
      <c r="H78" s="12">
        <f t="shared" si="4"/>
        <v>780084.1</v>
      </c>
    </row>
    <row r="79" spans="1:8" ht="45" x14ac:dyDescent="0.25">
      <c r="A79" s="7"/>
      <c r="B79" s="15" t="s">
        <v>39</v>
      </c>
      <c r="C79" s="16" t="s">
        <v>40</v>
      </c>
      <c r="D79" s="12">
        <v>44447.66</v>
      </c>
      <c r="E79" s="12">
        <v>2433.4899999999998</v>
      </c>
      <c r="F79" s="12">
        <f t="shared" si="5"/>
        <v>5.474956386905407</v>
      </c>
      <c r="G79" s="12">
        <f t="shared" si="3"/>
        <v>4.4395779186644545E-3</v>
      </c>
      <c r="H79" s="12">
        <f t="shared" si="4"/>
        <v>42014.170000000006</v>
      </c>
    </row>
    <row r="80" spans="1:8" ht="57" x14ac:dyDescent="0.25">
      <c r="A80" s="7">
        <v>15</v>
      </c>
      <c r="B80" s="8" t="s">
        <v>24</v>
      </c>
      <c r="C80" s="9" t="s">
        <v>10</v>
      </c>
      <c r="D80" s="10">
        <f>D81</f>
        <v>48327.360000000001</v>
      </c>
      <c r="E80" s="10">
        <f>E81</f>
        <v>4116.16</v>
      </c>
      <c r="F80" s="20">
        <f t="shared" si="5"/>
        <v>8.517245717539712</v>
      </c>
      <c r="G80" s="20">
        <f t="shared" si="3"/>
        <v>7.5093848939958175E-3</v>
      </c>
      <c r="H80" s="20">
        <f t="shared" si="4"/>
        <v>44211.199999999997</v>
      </c>
    </row>
    <row r="81" spans="1:8" ht="90" x14ac:dyDescent="0.25">
      <c r="A81" s="7"/>
      <c r="B81" s="15" t="s">
        <v>69</v>
      </c>
      <c r="C81" s="16" t="s">
        <v>70</v>
      </c>
      <c r="D81" s="12">
        <v>48327.360000000001</v>
      </c>
      <c r="E81" s="12">
        <v>4116.16</v>
      </c>
      <c r="F81" s="12">
        <f t="shared" si="5"/>
        <v>8.517245717539712</v>
      </c>
      <c r="G81" s="12">
        <f t="shared" si="3"/>
        <v>7.5093848939958175E-3</v>
      </c>
      <c r="H81" s="12">
        <f t="shared" si="4"/>
        <v>44211.199999999997</v>
      </c>
    </row>
    <row r="82" spans="1:8" ht="42.75" x14ac:dyDescent="0.25">
      <c r="A82" s="7">
        <v>16</v>
      </c>
      <c r="B82" s="8" t="s">
        <v>25</v>
      </c>
      <c r="C82" s="9" t="s">
        <v>10</v>
      </c>
      <c r="D82" s="10">
        <f>D83</f>
        <v>2528537</v>
      </c>
      <c r="E82" s="10">
        <f>E83</f>
        <v>452037.57</v>
      </c>
      <c r="F82" s="20">
        <f t="shared" si="5"/>
        <v>17.87743544982731</v>
      </c>
      <c r="G82" s="20">
        <f t="shared" si="3"/>
        <v>0.82468225231200376</v>
      </c>
      <c r="H82" s="20">
        <f t="shared" si="4"/>
        <v>2076499.43</v>
      </c>
    </row>
    <row r="83" spans="1:8" ht="90" x14ac:dyDescent="0.25">
      <c r="A83" s="7"/>
      <c r="B83" s="15" t="s">
        <v>69</v>
      </c>
      <c r="C83" s="16" t="s">
        <v>70</v>
      </c>
      <c r="D83" s="12">
        <v>2528537</v>
      </c>
      <c r="E83" s="12">
        <v>452037.57</v>
      </c>
      <c r="F83" s="12">
        <f t="shared" si="5"/>
        <v>17.87743544982731</v>
      </c>
      <c r="G83" s="12">
        <f t="shared" si="3"/>
        <v>0.82468225231200376</v>
      </c>
      <c r="H83" s="12">
        <f t="shared" si="4"/>
        <v>2076499.43</v>
      </c>
    </row>
    <row r="84" spans="1:8" ht="71.25" x14ac:dyDescent="0.25">
      <c r="A84" s="7">
        <v>17</v>
      </c>
      <c r="B84" s="8" t="s">
        <v>26</v>
      </c>
      <c r="C84" s="9" t="s">
        <v>10</v>
      </c>
      <c r="D84" s="10">
        <f>SUM(D85:D92)</f>
        <v>10921874.65</v>
      </c>
      <c r="E84" s="10">
        <f>SUM(E85:E92)</f>
        <v>2941279.3599999994</v>
      </c>
      <c r="F84" s="10">
        <f t="shared" si="5"/>
        <v>26.930169538248634</v>
      </c>
      <c r="G84" s="10">
        <f t="shared" si="3"/>
        <v>5.3659718754872712</v>
      </c>
      <c r="H84" s="10">
        <f t="shared" si="4"/>
        <v>7980595.290000001</v>
      </c>
    </row>
    <row r="85" spans="1:8" ht="30" x14ac:dyDescent="0.25">
      <c r="A85" s="7"/>
      <c r="B85" s="15" t="s">
        <v>81</v>
      </c>
      <c r="C85" s="16" t="s">
        <v>82</v>
      </c>
      <c r="D85" s="12">
        <v>6303621.6900000004</v>
      </c>
      <c r="E85" s="12">
        <v>2010071.99</v>
      </c>
      <c r="F85" s="12">
        <f t="shared" si="5"/>
        <v>31.887573348330172</v>
      </c>
      <c r="G85" s="12">
        <f t="shared" si="3"/>
        <v>3.6671082362080463</v>
      </c>
      <c r="H85" s="12">
        <f t="shared" si="4"/>
        <v>4293549.7</v>
      </c>
    </row>
    <row r="86" spans="1:8" ht="45" x14ac:dyDescent="0.25">
      <c r="A86" s="7">
        <v>16</v>
      </c>
      <c r="B86" s="15" t="s">
        <v>33</v>
      </c>
      <c r="C86" s="16" t="s">
        <v>34</v>
      </c>
      <c r="D86" s="12">
        <v>73630.31</v>
      </c>
      <c r="E86" s="12">
        <v>0</v>
      </c>
      <c r="F86" s="17">
        <f t="shared" si="5"/>
        <v>0</v>
      </c>
      <c r="G86" s="17">
        <f t="shared" si="3"/>
        <v>0</v>
      </c>
      <c r="H86" s="10">
        <f t="shared" si="4"/>
        <v>73630.31</v>
      </c>
    </row>
    <row r="87" spans="1:8" ht="60" x14ac:dyDescent="0.25">
      <c r="A87" s="7"/>
      <c r="B87" s="15" t="s">
        <v>47</v>
      </c>
      <c r="C87" s="16" t="s">
        <v>48</v>
      </c>
      <c r="D87" s="12">
        <v>2117218.66</v>
      </c>
      <c r="E87" s="12">
        <v>406661.62</v>
      </c>
      <c r="F87" s="12">
        <f t="shared" si="5"/>
        <v>19.20735102533056</v>
      </c>
      <c r="G87" s="12">
        <f t="shared" si="3"/>
        <v>0.74189988391993211</v>
      </c>
      <c r="H87" s="12">
        <f t="shared" si="4"/>
        <v>1710557.04</v>
      </c>
    </row>
    <row r="88" spans="1:8" ht="45" x14ac:dyDescent="0.25">
      <c r="A88" s="7">
        <v>17</v>
      </c>
      <c r="B88" s="15" t="s">
        <v>83</v>
      </c>
      <c r="C88" s="16" t="s">
        <v>84</v>
      </c>
      <c r="D88" s="12">
        <v>1098447.27</v>
      </c>
      <c r="E88" s="12">
        <v>438196.53</v>
      </c>
      <c r="F88" s="17">
        <f t="shared" si="5"/>
        <v>39.892359148018095</v>
      </c>
      <c r="G88" s="17">
        <f t="shared" si="3"/>
        <v>0.79943112099223201</v>
      </c>
      <c r="H88" s="10">
        <f t="shared" si="4"/>
        <v>660250.74</v>
      </c>
    </row>
    <row r="89" spans="1:8" ht="60" x14ac:dyDescent="0.25">
      <c r="A89" s="7"/>
      <c r="B89" s="15" t="s">
        <v>73</v>
      </c>
      <c r="C89" s="16" t="s">
        <v>74</v>
      </c>
      <c r="D89" s="12">
        <v>142334.72</v>
      </c>
      <c r="E89" s="12">
        <v>68290.899999999994</v>
      </c>
      <c r="F89" s="12">
        <f t="shared" si="5"/>
        <v>47.97908760420507</v>
      </c>
      <c r="G89" s="12">
        <f t="shared" si="3"/>
        <v>0.12458763820098805</v>
      </c>
      <c r="H89" s="12">
        <f t="shared" si="4"/>
        <v>74043.820000000007</v>
      </c>
    </row>
    <row r="90" spans="1:8" ht="45" x14ac:dyDescent="0.25">
      <c r="A90" s="7"/>
      <c r="B90" s="15" t="s">
        <v>85</v>
      </c>
      <c r="C90" s="16" t="s">
        <v>86</v>
      </c>
      <c r="D90" s="12">
        <v>192660.2</v>
      </c>
      <c r="E90" s="12">
        <v>8131.32</v>
      </c>
      <c r="F90" s="12">
        <f t="shared" si="5"/>
        <v>4.2205499630956469</v>
      </c>
      <c r="G90" s="12">
        <f t="shared" si="3"/>
        <v>1.48345087596804E-2</v>
      </c>
      <c r="H90" s="12">
        <f t="shared" si="4"/>
        <v>184528.88</v>
      </c>
    </row>
    <row r="91" spans="1:8" ht="60" x14ac:dyDescent="0.25">
      <c r="A91" s="7"/>
      <c r="B91" s="15" t="s">
        <v>87</v>
      </c>
      <c r="C91" s="16" t="s">
        <v>88</v>
      </c>
      <c r="D91" s="12">
        <v>992884.88</v>
      </c>
      <c r="E91" s="12">
        <v>9927</v>
      </c>
      <c r="F91" s="12">
        <f t="shared" si="5"/>
        <v>0.99981379513000534</v>
      </c>
      <c r="G91" s="12">
        <f t="shared" si="3"/>
        <v>1.8110487406392484E-2</v>
      </c>
      <c r="H91" s="12">
        <f t="shared" si="4"/>
        <v>982957.88</v>
      </c>
    </row>
    <row r="92" spans="1:8" ht="75" x14ac:dyDescent="0.25">
      <c r="A92" s="7"/>
      <c r="B92" s="15" t="s">
        <v>41</v>
      </c>
      <c r="C92" s="16" t="s">
        <v>42</v>
      </c>
      <c r="D92" s="12">
        <v>1076.92</v>
      </c>
      <c r="E92" s="12">
        <v>0</v>
      </c>
      <c r="F92" s="12">
        <f t="shared" si="5"/>
        <v>0</v>
      </c>
      <c r="G92" s="12">
        <f t="shared" si="3"/>
        <v>0</v>
      </c>
      <c r="H92" s="12">
        <f t="shared" si="4"/>
        <v>1076.92</v>
      </c>
    </row>
    <row r="93" spans="1:8" x14ac:dyDescent="0.25">
      <c r="A93" s="7">
        <v>18</v>
      </c>
      <c r="B93" s="8" t="s">
        <v>27</v>
      </c>
      <c r="C93" s="9" t="s">
        <v>10</v>
      </c>
      <c r="D93" s="10">
        <f>SUM(D94:D101)</f>
        <v>1274050.53</v>
      </c>
      <c r="E93" s="10">
        <f>SUM(E94:E101)</f>
        <v>179499.44</v>
      </c>
      <c r="F93" s="20">
        <f t="shared" si="5"/>
        <v>14.088879190686415</v>
      </c>
      <c r="G93" s="20">
        <f t="shared" si="3"/>
        <v>0.32747278609595082</v>
      </c>
      <c r="H93" s="20">
        <f t="shared" si="4"/>
        <v>1094551.0900000001</v>
      </c>
    </row>
    <row r="94" spans="1:8" ht="30" x14ac:dyDescent="0.25">
      <c r="A94" s="7"/>
      <c r="B94" s="15" t="s">
        <v>89</v>
      </c>
      <c r="C94" s="16" t="s">
        <v>90</v>
      </c>
      <c r="D94" s="12">
        <v>250</v>
      </c>
      <c r="E94" s="12">
        <v>0</v>
      </c>
      <c r="F94" s="12">
        <f t="shared" si="5"/>
        <v>0</v>
      </c>
      <c r="G94" s="12">
        <f t="shared" si="3"/>
        <v>0</v>
      </c>
      <c r="H94" s="12">
        <f t="shared" si="4"/>
        <v>250</v>
      </c>
    </row>
    <row r="95" spans="1:8" ht="45" x14ac:dyDescent="0.25">
      <c r="A95" s="7"/>
      <c r="B95" s="15" t="s">
        <v>35</v>
      </c>
      <c r="C95" s="16" t="s">
        <v>36</v>
      </c>
      <c r="D95" s="12">
        <v>5417.58</v>
      </c>
      <c r="E95" s="12">
        <v>0</v>
      </c>
      <c r="F95" s="12">
        <f t="shared" si="5"/>
        <v>0</v>
      </c>
      <c r="G95" s="12">
        <f t="shared" si="3"/>
        <v>0</v>
      </c>
      <c r="H95" s="12">
        <f t="shared" si="4"/>
        <v>5417.58</v>
      </c>
    </row>
    <row r="96" spans="1:8" ht="45" x14ac:dyDescent="0.25">
      <c r="A96" s="7">
        <v>18</v>
      </c>
      <c r="B96" s="15" t="s">
        <v>43</v>
      </c>
      <c r="C96" s="16" t="s">
        <v>44</v>
      </c>
      <c r="D96" s="12">
        <v>125</v>
      </c>
      <c r="E96" s="12">
        <v>0</v>
      </c>
      <c r="F96" s="10">
        <f t="shared" si="5"/>
        <v>0</v>
      </c>
      <c r="G96" s="10">
        <f t="shared" si="3"/>
        <v>0</v>
      </c>
      <c r="H96" s="10">
        <f t="shared" si="4"/>
        <v>125</v>
      </c>
    </row>
    <row r="97" spans="1:8" ht="45" x14ac:dyDescent="0.25">
      <c r="A97" s="7"/>
      <c r="B97" s="15" t="s">
        <v>31</v>
      </c>
      <c r="C97" s="16" t="s">
        <v>32</v>
      </c>
      <c r="D97" s="12">
        <v>21381.48</v>
      </c>
      <c r="E97" s="12">
        <v>725.52</v>
      </c>
      <c r="F97" s="12">
        <f t="shared" si="5"/>
        <v>3.3932169335331324</v>
      </c>
      <c r="G97" s="12">
        <f t="shared" si="3"/>
        <v>1.3236144679244358E-3</v>
      </c>
      <c r="H97" s="12">
        <f t="shared" si="4"/>
        <v>20655.96</v>
      </c>
    </row>
    <row r="98" spans="1:8" ht="45" x14ac:dyDescent="0.25">
      <c r="A98" s="7"/>
      <c r="B98" s="15" t="s">
        <v>49</v>
      </c>
      <c r="C98" s="16" t="s">
        <v>50</v>
      </c>
      <c r="D98" s="12">
        <v>17000</v>
      </c>
      <c r="E98" s="12">
        <v>0</v>
      </c>
      <c r="F98" s="12">
        <f t="shared" si="5"/>
        <v>0</v>
      </c>
      <c r="G98" s="12">
        <f t="shared" si="3"/>
        <v>0</v>
      </c>
      <c r="H98" s="12">
        <f t="shared" si="4"/>
        <v>17000</v>
      </c>
    </row>
    <row r="99" spans="1:8" ht="45" x14ac:dyDescent="0.25">
      <c r="A99" s="7"/>
      <c r="B99" s="15" t="s">
        <v>37</v>
      </c>
      <c r="C99" s="16" t="s">
        <v>38</v>
      </c>
      <c r="D99" s="12">
        <v>2093.5</v>
      </c>
      <c r="E99" s="12">
        <v>0</v>
      </c>
      <c r="F99" s="12">
        <f t="shared" si="5"/>
        <v>0</v>
      </c>
      <c r="G99" s="12">
        <f t="shared" si="3"/>
        <v>0</v>
      </c>
      <c r="H99" s="12">
        <f t="shared" si="4"/>
        <v>2093.5</v>
      </c>
    </row>
    <row r="100" spans="1:8" ht="45" x14ac:dyDescent="0.25">
      <c r="A100" s="7"/>
      <c r="B100" s="15" t="s">
        <v>33</v>
      </c>
      <c r="C100" s="16" t="s">
        <v>34</v>
      </c>
      <c r="D100" s="12">
        <v>19500</v>
      </c>
      <c r="E100" s="12">
        <v>0</v>
      </c>
      <c r="F100" s="12">
        <f t="shared" si="5"/>
        <v>0</v>
      </c>
      <c r="G100" s="12">
        <f t="shared" si="3"/>
        <v>0</v>
      </c>
      <c r="H100" s="12">
        <f t="shared" si="4"/>
        <v>19500</v>
      </c>
    </row>
    <row r="101" spans="1:8" ht="135" x14ac:dyDescent="0.25">
      <c r="A101" s="7"/>
      <c r="B101" s="15" t="s">
        <v>91</v>
      </c>
      <c r="C101" s="16" t="s">
        <v>92</v>
      </c>
      <c r="D101" s="12">
        <v>1208282.97</v>
      </c>
      <c r="E101" s="12">
        <v>178773.92</v>
      </c>
      <c r="F101" s="12">
        <f t="shared" si="5"/>
        <v>14.795699719247057</v>
      </c>
      <c r="G101" s="12">
        <f t="shared" si="3"/>
        <v>0.32614917162802637</v>
      </c>
      <c r="H101" s="12">
        <f t="shared" si="4"/>
        <v>1029509.0499999999</v>
      </c>
    </row>
    <row r="102" spans="1:8" ht="142.5" x14ac:dyDescent="0.25">
      <c r="A102" s="7">
        <v>19</v>
      </c>
      <c r="B102" s="8" t="s">
        <v>28</v>
      </c>
      <c r="C102" s="9" t="s">
        <v>10</v>
      </c>
      <c r="D102" s="10">
        <f>SUM(D103:D106)</f>
        <v>403496.39</v>
      </c>
      <c r="E102" s="10">
        <f>SUM(E103:E106)</f>
        <v>65181.991020000001</v>
      </c>
      <c r="F102" s="20">
        <f t="shared" si="5"/>
        <v>16.154293479552567</v>
      </c>
      <c r="G102" s="20">
        <f t="shared" si="3"/>
        <v>0.11891584844276196</v>
      </c>
      <c r="H102" s="20">
        <f t="shared" si="4"/>
        <v>338314.39898</v>
      </c>
    </row>
    <row r="103" spans="1:8" ht="45" x14ac:dyDescent="0.25">
      <c r="A103" s="7"/>
      <c r="B103" s="15" t="s">
        <v>45</v>
      </c>
      <c r="C103" s="16" t="s">
        <v>46</v>
      </c>
      <c r="D103" s="12">
        <v>2524.6</v>
      </c>
      <c r="E103" s="12">
        <v>0</v>
      </c>
      <c r="F103" s="12">
        <f t="shared" si="5"/>
        <v>0</v>
      </c>
      <c r="G103" s="12">
        <f t="shared" si="3"/>
        <v>0</v>
      </c>
      <c r="H103" s="12">
        <f t="shared" si="4"/>
        <v>2524.6</v>
      </c>
    </row>
    <row r="104" spans="1:8" ht="45" x14ac:dyDescent="0.25">
      <c r="A104" s="7"/>
      <c r="B104" s="15" t="s">
        <v>37</v>
      </c>
      <c r="C104" s="16" t="s">
        <v>38</v>
      </c>
      <c r="D104" s="12">
        <v>44660.62</v>
      </c>
      <c r="E104" s="12">
        <v>9000</v>
      </c>
      <c r="F104" s="12">
        <f t="shared" si="5"/>
        <v>20.151981768278183</v>
      </c>
      <c r="G104" s="12">
        <f t="shared" si="3"/>
        <v>1.6419299552486388E-2</v>
      </c>
      <c r="H104" s="12">
        <f t="shared" si="4"/>
        <v>35660.620000000003</v>
      </c>
    </row>
    <row r="105" spans="1:8" ht="45" x14ac:dyDescent="0.25">
      <c r="A105" s="7"/>
      <c r="B105" s="15" t="s">
        <v>93</v>
      </c>
      <c r="C105" s="16" t="s">
        <v>94</v>
      </c>
      <c r="D105" s="12">
        <v>354662.04</v>
      </c>
      <c r="E105" s="12">
        <v>56181.991020000001</v>
      </c>
      <c r="F105" s="12">
        <f t="shared" si="5"/>
        <v>15.840993589277275</v>
      </c>
      <c r="G105" s="12">
        <f t="shared" si="3"/>
        <v>0.10249654889027558</v>
      </c>
      <c r="H105" s="12">
        <f t="shared" si="4"/>
        <v>298480.04897999996</v>
      </c>
    </row>
    <row r="106" spans="1:8" ht="45" x14ac:dyDescent="0.25">
      <c r="A106" s="7">
        <v>19</v>
      </c>
      <c r="B106" s="15" t="s">
        <v>39</v>
      </c>
      <c r="C106" s="16" t="s">
        <v>40</v>
      </c>
      <c r="D106" s="12">
        <v>1649.13</v>
      </c>
      <c r="E106" s="12">
        <v>0</v>
      </c>
      <c r="F106" s="17">
        <f t="shared" si="5"/>
        <v>0</v>
      </c>
      <c r="G106" s="17">
        <f t="shared" si="3"/>
        <v>0</v>
      </c>
      <c r="H106" s="17">
        <f t="shared" si="4"/>
        <v>1649.13</v>
      </c>
    </row>
    <row r="107" spans="1:8" ht="71.25" x14ac:dyDescent="0.25">
      <c r="A107" s="7">
        <v>20</v>
      </c>
      <c r="B107" s="8" t="s">
        <v>29</v>
      </c>
      <c r="C107" s="9" t="s">
        <v>10</v>
      </c>
      <c r="D107" s="10">
        <v>1833061.8586500001</v>
      </c>
      <c r="E107" s="10">
        <v>1232.8050000000001</v>
      </c>
      <c r="F107" s="20">
        <f t="shared" si="5"/>
        <v>6.7253867848623902E-2</v>
      </c>
      <c r="G107" s="20">
        <f t="shared" si="3"/>
        <v>2.249088287200331E-3</v>
      </c>
      <c r="H107" s="20">
        <f t="shared" si="4"/>
        <v>1831829.0536500001</v>
      </c>
    </row>
    <row r="108" spans="1:8" ht="45" x14ac:dyDescent="0.25">
      <c r="A108" s="7"/>
      <c r="B108" s="15" t="s">
        <v>53</v>
      </c>
      <c r="C108" s="16" t="s">
        <v>54</v>
      </c>
      <c r="D108" s="12">
        <v>1833061.86</v>
      </c>
      <c r="E108" s="12">
        <v>1232.81</v>
      </c>
      <c r="F108" s="12">
        <f t="shared" si="5"/>
        <v>6.7254140566756423E-2</v>
      </c>
      <c r="G108" s="12">
        <f t="shared" si="3"/>
        <v>2.2490974090334159E-3</v>
      </c>
      <c r="H108" s="12">
        <f t="shared" si="4"/>
        <v>1831829.05</v>
      </c>
    </row>
    <row r="109" spans="1:8" ht="57" x14ac:dyDescent="0.25">
      <c r="A109" s="7"/>
      <c r="B109" s="8" t="s">
        <v>30</v>
      </c>
      <c r="C109" s="9" t="s">
        <v>10</v>
      </c>
      <c r="D109" s="10">
        <v>13743334.16</v>
      </c>
      <c r="E109" s="10">
        <v>3274324.0516500003</v>
      </c>
      <c r="F109" s="20">
        <f>E109/D109*100</f>
        <v>23.824815823658909</v>
      </c>
      <c r="G109" s="20">
        <f t="shared" si="3"/>
        <v>5.9735674928835847</v>
      </c>
      <c r="H109" s="20">
        <f t="shared" si="4"/>
        <v>10469010.108349999</v>
      </c>
    </row>
    <row r="110" spans="1:8" x14ac:dyDescent="0.25">
      <c r="A110" s="7"/>
      <c r="B110" s="18" t="s">
        <v>98</v>
      </c>
      <c r="C110" s="18"/>
      <c r="D110" s="19">
        <f>D109+D8</f>
        <v>271342314.10864997</v>
      </c>
      <c r="E110" s="19">
        <f>E109+E8</f>
        <v>54813544.093220003</v>
      </c>
      <c r="F110" s="20">
        <f>E110/D110*100</f>
        <v>20.200883254526879</v>
      </c>
      <c r="G110" s="20">
        <f t="shared" si="3"/>
        <v>100</v>
      </c>
      <c r="H110" s="20">
        <f t="shared" si="4"/>
        <v>216528770.01542997</v>
      </c>
    </row>
  </sheetData>
  <mergeCells count="10">
    <mergeCell ref="G1:H1"/>
    <mergeCell ref="B2:H2"/>
    <mergeCell ref="E3:H3"/>
    <mergeCell ref="A4:A6"/>
    <mergeCell ref="B4:B6"/>
    <mergeCell ref="C4:C6"/>
    <mergeCell ref="D4:D6"/>
    <mergeCell ref="E4:G4"/>
    <mergeCell ref="H4:H6"/>
    <mergeCell ref="E5:G5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Алевтина А. Белокурова</dc:creator>
  <cp:lastModifiedBy>Екатерина В. Антонова</cp:lastModifiedBy>
  <cp:lastPrinted>2025-06-02T05:36:35Z</cp:lastPrinted>
  <dcterms:created xsi:type="dcterms:W3CDTF">2025-05-22T05:42:10Z</dcterms:created>
  <dcterms:modified xsi:type="dcterms:W3CDTF">2025-06-02T06:04:34Z</dcterms:modified>
</cp:coreProperties>
</file>