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Мин-во финансов\Отдел организации бюджетного процесса\Общая отдела\ПРОЕКТ КРАЕВОЙ\Проект краевой 2025-2027\Текст+приложения\3.ЗАКС\Приложения к ПЗ\"/>
    </mc:Choice>
  </mc:AlternateContent>
  <bookViews>
    <workbookView xWindow="0" yWindow="0" windowWidth="7500" windowHeight="2010" tabRatio="500"/>
  </bookViews>
  <sheets>
    <sheet name="Оценка налоговых льгот 25-27" sheetId="1" r:id="rId1"/>
  </sheets>
  <definedNames>
    <definedName name="_xlnm.Print_Titles" localSheetId="0">'Оценка налоговых льгот 25-27'!$5:$5</definedName>
    <definedName name="_xlnm.Print_Area" localSheetId="0">'Оценка налоговых льгот 25-27'!$A$1:$P$49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6" i="1" l="1"/>
  <c r="P30" i="1"/>
  <c r="O30" i="1"/>
  <c r="M30" i="1"/>
  <c r="L30" i="1"/>
  <c r="J30" i="1"/>
  <c r="J31" i="1"/>
  <c r="J32" i="1"/>
  <c r="J33" i="1"/>
  <c r="J34" i="1"/>
  <c r="J35" i="1"/>
  <c r="J36" i="1"/>
  <c r="J37" i="1"/>
  <c r="J38" i="1"/>
  <c r="I30" i="1"/>
  <c r="G30" i="1"/>
  <c r="N30" i="1"/>
  <c r="K30" i="1"/>
  <c r="E30" i="1"/>
  <c r="F30" i="1"/>
  <c r="H30" i="1"/>
  <c r="O12" i="1"/>
  <c r="L12" i="1"/>
  <c r="I12" i="1"/>
  <c r="N47" i="1" l="1"/>
  <c r="K47" i="1"/>
  <c r="H47" i="1"/>
  <c r="F47" i="1"/>
  <c r="E47" i="1"/>
  <c r="P41" i="1"/>
  <c r="P42" i="1"/>
  <c r="P43" i="1"/>
  <c r="P44" i="1"/>
  <c r="O41" i="1"/>
  <c r="O42" i="1"/>
  <c r="O43" i="1"/>
  <c r="O44" i="1"/>
  <c r="O46" i="1"/>
  <c r="M41" i="1"/>
  <c r="M42" i="1"/>
  <c r="M43" i="1"/>
  <c r="M44" i="1"/>
  <c r="M46" i="1"/>
  <c r="M33" i="1"/>
  <c r="M34" i="1"/>
  <c r="M35" i="1"/>
  <c r="M36" i="1"/>
  <c r="M37" i="1"/>
  <c r="L41" i="1"/>
  <c r="L42" i="1"/>
  <c r="L43" i="1"/>
  <c r="L44" i="1"/>
  <c r="L46" i="1"/>
  <c r="J41" i="1"/>
  <c r="J42" i="1"/>
  <c r="J43" i="1"/>
  <c r="J44" i="1"/>
  <c r="J46" i="1"/>
  <c r="I41" i="1"/>
  <c r="I42" i="1"/>
  <c r="I43" i="1"/>
  <c r="I44" i="1"/>
  <c r="I46" i="1"/>
  <c r="N40" i="1"/>
  <c r="K40" i="1"/>
  <c r="H40" i="1"/>
  <c r="F40" i="1"/>
  <c r="E40" i="1"/>
  <c r="G40" i="1" s="1"/>
  <c r="P31" i="1"/>
  <c r="P32" i="1"/>
  <c r="P33" i="1"/>
  <c r="P34" i="1"/>
  <c r="P35" i="1"/>
  <c r="P36" i="1"/>
  <c r="P37" i="1"/>
  <c r="O31" i="1"/>
  <c r="O32" i="1"/>
  <c r="O33" i="1"/>
  <c r="O34" i="1"/>
  <c r="O35" i="1"/>
  <c r="O36" i="1"/>
  <c r="O37" i="1"/>
  <c r="M31" i="1"/>
  <c r="M32" i="1"/>
  <c r="L31" i="1"/>
  <c r="L32" i="1"/>
  <c r="L33" i="1"/>
  <c r="L34" i="1"/>
  <c r="L35" i="1"/>
  <c r="L36" i="1"/>
  <c r="L37" i="1"/>
  <c r="I31" i="1"/>
  <c r="I32" i="1"/>
  <c r="I33" i="1"/>
  <c r="I34" i="1"/>
  <c r="I35" i="1"/>
  <c r="I36" i="1"/>
  <c r="I37" i="1"/>
  <c r="G45" i="1"/>
  <c r="G44" i="1"/>
  <c r="G31" i="1"/>
  <c r="G32" i="1"/>
  <c r="G33" i="1"/>
  <c r="G34" i="1"/>
  <c r="G35" i="1"/>
  <c r="G36" i="1"/>
  <c r="G37" i="1"/>
  <c r="G38" i="1"/>
  <c r="G41" i="1"/>
  <c r="G42" i="1"/>
  <c r="G43" i="1"/>
  <c r="P14" i="1"/>
  <c r="P15" i="1"/>
  <c r="P16" i="1"/>
  <c r="P20" i="1"/>
  <c r="P21" i="1"/>
  <c r="P26" i="1"/>
  <c r="O14" i="1"/>
  <c r="O15" i="1"/>
  <c r="O16" i="1"/>
  <c r="O20" i="1"/>
  <c r="O21" i="1"/>
  <c r="O26" i="1"/>
  <c r="O27" i="1"/>
  <c r="M14" i="1"/>
  <c r="M15" i="1"/>
  <c r="M16" i="1"/>
  <c r="M17" i="1"/>
  <c r="M20" i="1"/>
  <c r="M21" i="1"/>
  <c r="M26" i="1"/>
  <c r="L14" i="1"/>
  <c r="L15" i="1"/>
  <c r="L16" i="1"/>
  <c r="L17" i="1"/>
  <c r="L20" i="1"/>
  <c r="L21" i="1"/>
  <c r="L26" i="1"/>
  <c r="J14" i="1"/>
  <c r="J15" i="1"/>
  <c r="J16" i="1"/>
  <c r="J17" i="1"/>
  <c r="J20" i="1"/>
  <c r="J21" i="1"/>
  <c r="J25" i="1"/>
  <c r="J26" i="1"/>
  <c r="I14" i="1"/>
  <c r="I15" i="1"/>
  <c r="I16" i="1"/>
  <c r="I17" i="1"/>
  <c r="I20" i="1"/>
  <c r="I21" i="1"/>
  <c r="I25" i="1"/>
  <c r="I26" i="1"/>
  <c r="G14" i="1"/>
  <c r="G15" i="1"/>
  <c r="G16" i="1"/>
  <c r="G17" i="1"/>
  <c r="G18" i="1"/>
  <c r="G19" i="1"/>
  <c r="G20" i="1"/>
  <c r="G21" i="1"/>
  <c r="G23" i="1"/>
  <c r="G25" i="1"/>
  <c r="G26" i="1"/>
  <c r="G28" i="1"/>
  <c r="G29" i="1"/>
  <c r="N13" i="1"/>
  <c r="F13" i="1"/>
  <c r="E13" i="1"/>
  <c r="P8" i="1"/>
  <c r="P9" i="1"/>
  <c r="P10" i="1"/>
  <c r="P11" i="1"/>
  <c r="M8" i="1"/>
  <c r="M9" i="1"/>
  <c r="M10" i="1"/>
  <c r="M11" i="1"/>
  <c r="J8" i="1"/>
  <c r="J9" i="1"/>
  <c r="J10" i="1"/>
  <c r="J11" i="1"/>
  <c r="H6" i="1"/>
  <c r="E6" i="1"/>
  <c r="E49" i="1" l="1"/>
  <c r="H27" i="1"/>
  <c r="H29" i="1"/>
  <c r="F8" i="1"/>
  <c r="F9" i="1"/>
  <c r="F10" i="1"/>
  <c r="F11" i="1"/>
  <c r="F7" i="1"/>
  <c r="F49" i="1" l="1"/>
  <c r="O11" i="1"/>
  <c r="L11" i="1"/>
  <c r="I11" i="1"/>
  <c r="G11" i="1"/>
  <c r="O9" i="1"/>
  <c r="L9" i="1"/>
  <c r="I9" i="1"/>
  <c r="G9" i="1"/>
  <c r="J29" i="1"/>
  <c r="I29" i="1"/>
  <c r="G10" i="1"/>
  <c r="O10" i="1"/>
  <c r="L10" i="1"/>
  <c r="I10" i="1"/>
  <c r="G8" i="1"/>
  <c r="O8" i="1"/>
  <c r="L8" i="1"/>
  <c r="I8" i="1"/>
  <c r="K27" i="1"/>
  <c r="H13" i="1"/>
  <c r="H49" i="1" s="1"/>
  <c r="I27" i="1"/>
  <c r="L27" i="1" l="1"/>
  <c r="K13" i="1"/>
  <c r="L13" i="1" s="1"/>
  <c r="J49" i="1"/>
  <c r="I49" i="1"/>
  <c r="G49" i="1"/>
  <c r="P48" i="1"/>
  <c r="O48" i="1"/>
  <c r="M48" i="1"/>
  <c r="L48" i="1"/>
  <c r="J48" i="1"/>
  <c r="I48" i="1"/>
  <c r="G48" i="1"/>
  <c r="P47" i="1"/>
  <c r="O47" i="1"/>
  <c r="M47" i="1"/>
  <c r="L47" i="1"/>
  <c r="J47" i="1"/>
  <c r="I47" i="1"/>
  <c r="G47" i="1"/>
  <c r="P46" i="1"/>
  <c r="G46" i="1"/>
  <c r="P40" i="1"/>
  <c r="O40" i="1"/>
  <c r="M40" i="1"/>
  <c r="L40" i="1"/>
  <c r="J40" i="1"/>
  <c r="I40" i="1"/>
  <c r="I39" i="1"/>
  <c r="P38" i="1"/>
  <c r="O38" i="1"/>
  <c r="M38" i="1"/>
  <c r="L38" i="1"/>
  <c r="I38" i="1"/>
  <c r="P13" i="1"/>
  <c r="O13" i="1"/>
  <c r="J13" i="1"/>
  <c r="I13" i="1"/>
  <c r="G13" i="1"/>
  <c r="J6" i="1"/>
  <c r="I6" i="1"/>
  <c r="G6" i="1"/>
  <c r="M13" i="1" l="1"/>
  <c r="K6" i="1"/>
  <c r="K49" i="1" s="1"/>
  <c r="N6" i="1"/>
  <c r="N49" i="1" s="1"/>
  <c r="O49" i="1" l="1"/>
  <c r="P49" i="1"/>
  <c r="L49" i="1"/>
  <c r="M49" i="1"/>
  <c r="M6" i="1"/>
  <c r="L6" i="1"/>
  <c r="P6" i="1"/>
  <c r="O6" i="1"/>
</calcChain>
</file>

<file path=xl/sharedStrings.xml><?xml version="1.0" encoding="utf-8"?>
<sst xmlns="http://schemas.openxmlformats.org/spreadsheetml/2006/main" count="170" uniqueCount="141">
  <si>
    <t>в тыс. рублей</t>
  </si>
  <si>
    <t>№ п/п</t>
  </si>
  <si>
    <t>Наименование налоговой льготы</t>
  </si>
  <si>
    <t>Категории налогоплательщиков, которым предоставлена налоговая льгота</t>
  </si>
  <si>
    <t>Правовое основание</t>
  </si>
  <si>
    <t>Налог на прибыль организаций</t>
  </si>
  <si>
    <t>1.1</t>
  </si>
  <si>
    <t>Налог на имущество организаций</t>
  </si>
  <si>
    <t>2.1</t>
  </si>
  <si>
    <t>Транспортный налог</t>
  </si>
  <si>
    <t>3.1</t>
  </si>
  <si>
    <t>Упрощенная система налогообложения</t>
  </si>
  <si>
    <t>4.1</t>
  </si>
  <si>
    <t>Патентная система налогообложения</t>
  </si>
  <si>
    <t>5.1</t>
  </si>
  <si>
    <t>ИТОГО налоговых льгот, предоставляемых в соответствии с решениями, принятыми органами государственной власти Приморского края</t>
  </si>
  <si>
    <t>Закон Приморского края от 19.12.2013 № 330-КЗ "Об установлении пониженной ставки налога на прибыль организаций, подлежащего зачислению в краевой бюджет, для отдельных категорий организаций"</t>
  </si>
  <si>
    <t>Организации-участники РИП</t>
  </si>
  <si>
    <t>Организации-участники инвестиционных проектов</t>
  </si>
  <si>
    <t>Резиденты ТОР</t>
  </si>
  <si>
    <t>Резиденты СПВ</t>
  </si>
  <si>
    <t>Организации, осуществляющие виды деятельности, предусмотренные краевым Законом № 330-КЗ</t>
  </si>
  <si>
    <t>Организации - участники СПИК</t>
  </si>
  <si>
    <t>Пониженная (0% - с 1 по 5 гг.; 10% - с 6 по 10 гг.) ставка налога для организаций-участников региональных инвестиционных проектов</t>
  </si>
  <si>
    <t>Пониженная (13,5%) ставка налога для организаций-участников инвестиционных проектов</t>
  </si>
  <si>
    <t>Пониженная (0% - с 1 по 5 гг.; 10% - с 6 по 10 гг.) ставка налога для резидентов ТОР - в отношении прибыли, полученной от деятельности, осуществляемой при исполнении соглашений об осуществлении деятельности на территории ТОР</t>
  </si>
  <si>
    <t>Пониженная (0% - с 1 по 5 гг.; 10% - с 6 по 10 гг.) ставка налога для резидентов СПВ  - в отношении прибыли, полученной от деятельности, осуществляемой при исполнении соглашений об осуществлении деятельности на территории СПВ</t>
  </si>
  <si>
    <t xml:space="preserve">Инвестиционный налоговый вычет в отношении расходов налогоплательщиков, указанных в подпунктах 1, 2 пункта 2  статья 286.1 НК РФ </t>
  </si>
  <si>
    <t>Освобождаются от налогообложения  организации-участники специальных инвестиционных контрактов</t>
  </si>
  <si>
    <t>1.2</t>
  </si>
  <si>
    <t>1.3</t>
  </si>
  <si>
    <t>1.4</t>
  </si>
  <si>
    <t>1.5</t>
  </si>
  <si>
    <t>1.6</t>
  </si>
  <si>
    <t>Сельскохозяйственные организации</t>
  </si>
  <si>
    <t>Организации - балансодержатели объектов инженерной инфраструктуры жилищно-коммунального комплекса, предназначенных для водоснабжения, водоотведения</t>
  </si>
  <si>
    <t>Организации - налогоплательщики в отношении объектов теплоснабжения, работающих на сжиженном углеводородном газе, и очистных сооружений биологической очистки, обеспечивающих функционирование аэропортов</t>
  </si>
  <si>
    <t>Организации, зарегистрированные на территории Приморского края, основным видом деятельности которых является предоставление денежных ссуд под залог недвижимого имущества</t>
  </si>
  <si>
    <t>Организации,осуществляющие один или несколько следующих видов деятельности: деятельность по аренде и управлению собственным или арендованным жилым недвижимым имуществом, деятельность по управлению фондами, деятельность по предоставлению финансовых услуг, кроме услуг по страхованию и пенсионному обеспечению</t>
  </si>
  <si>
    <t>Организации осуществляют строительство объектов в рамках реализации региональной программы «Газификация жилищно-коммунального хозяйства, промышленных и иных организаций Приморского края на 2020-2030 годы»</t>
  </si>
  <si>
    <t>Организации, расположенные на территории Приморского края и относящегося к объектам связи и центрам обработки данных.</t>
  </si>
  <si>
    <t>Российские рыбохозяйственные организации (зарегистрированные на территории Приморского края)</t>
  </si>
  <si>
    <t>Организации-в отношении имущества, переданного концессионеру и (или) созданного им в соответствии с концессионным соглашением, концедентом по которому выступает Приморский край.</t>
  </si>
  <si>
    <t>Организации в отношении объектов недвижимого имущества, входящих в состав культурно-образовательных и музейных комплексов</t>
  </si>
  <si>
    <t>Организации федеральной почтовой связи, осуществляющие деятельность в соответствии с кодом Общероссийского классификатора видов экономической деятельности "53.10. Деятельность почтовой связи общего пользования"</t>
  </si>
  <si>
    <t>Пониженная (0% - с 1 по 5 гг.; 0,5% - с 6 по 10 гг.) ставка налога для организаций - участников инвестиционных проектов</t>
  </si>
  <si>
    <t>Пониженная (0% - с 1 по 5 гг.; 0,5% - с 6 по 10 гг.) ставка налога для резидентов свободного порта Владивосток - в отношении имущества вновь созданного и (или) приобретенного (не входящего до приобретения в состав налоговой базы иных налогоплательщиков) в целях ведения деятельности на территории СПВ</t>
  </si>
  <si>
    <t>Пониженная (0% - с 1 по 5 гг.; 0,5% - с 6 по 10 гг.) ставка налога для резидентов ТОР - в отношении имущества вновь созданного и (или) приобретенного (не входящего до приобретения в состав налоговой базы иных налогоплательщиков) в целях ведения деятельности на территории ТОР</t>
  </si>
  <si>
    <t>Освобождаются от налогообложения сельскохозяйственные организации - в отношении имущества, участвующего в процессе сельскохозяйственного производства</t>
  </si>
  <si>
    <t>Освобождаются от налогообложения с 2011 года по 2019, с 2020 пониженная  ставка налога в размере 1,1 процентов - в отношении объектов инженерной инфраструктуры жилищно-коммунального комплекса</t>
  </si>
  <si>
    <t>Освобождаются от налогообложения организаций- в отношении объектов теплоснабжения, работающих на сжиженном углеводородном газе, и очистных сооружений биологической очистки, обеспечивающих функционирование аэропортов</t>
  </si>
  <si>
    <t>Пониженная (0,1%) ставка налога для организаций, зарегистрированных на территории Приморского края, основным видом деятельности которых является предоставление денежных ссуд под залог недвижимого имущества</t>
  </si>
  <si>
    <t>Пониженная (0,1%)  ставка налога в отношении квартир (с суммарной общей площадью не менее 1400 кв.м.) и машино-мест, в том числе составляющих имущество паевого инвестиционного фонда, входящих в состав многоквартирных домов и предназначенных для использования физическими лицами на основании договоров найма и (или) аренды для целей, не связанных с осуществлением предпринимательской деятельности</t>
  </si>
  <si>
    <t>Пониженная (1,1%)  ставка налога в отношении организаций, осуществляющих строительство объектов в рамках реализации региональной программы «Газификация жилищно-коммунального хозяйства, промышленных и иных организаций Приморского края на 2020-2030 годы»</t>
  </si>
  <si>
    <t>Пониженная (1,1%)  ставка налога для организаций, расположенных на территории Приморского края и относящихся к объектам связи и центрам обработки данных</t>
  </si>
  <si>
    <t>Пониженная (0% - с 1 по 5 гг.; 0,5% - с 6 по 10 гг.) ставка налога для рыбохозяйственных организаций</t>
  </si>
  <si>
    <t xml:space="preserve">Освобождаются  от налогообложения организации, осуществляющие основные виды экономической деятельности: "Добыча металлических руд", "Производство лекарственных препаратов", "Обрабатывающие производства"  </t>
  </si>
  <si>
    <t>Пониженная (1,5%)  ставка налога для имущества, переданного концессионером и (или) созданного им в соответствии с концессионным соглашением</t>
  </si>
  <si>
    <t>Освобождаются от налогообложения  организации в отношении имущества, созданного или приобретенного в целях реализации инвестиционного контракта</t>
  </si>
  <si>
    <t>Освобождаются от налогообложения  организации в отношении объектов недвижимого имущества, входящих в состав культурно-образовательных и музейных комплексов</t>
  </si>
  <si>
    <t>Освобождаются от налогообложения  организации федеральной почтовой связи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</si>
  <si>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</si>
  <si>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</si>
  <si>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</si>
  <si>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</si>
  <si>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</si>
  <si>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</si>
  <si>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</si>
  <si>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</si>
  <si>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</si>
  <si>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</si>
  <si>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</si>
  <si>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</si>
  <si>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</si>
  <si>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</si>
  <si>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х</t>
  </si>
  <si>
    <t>Х</t>
  </si>
  <si>
    <t>Закон Приморского края от 28.11.2003 № 82-КЗ "О налоге на имущество организаций"</t>
  </si>
  <si>
    <t>Освобождаются от уплаты налога отдельные социальные категорий граждан - в отношении одного легкового автомобиля (до 150 л.с.) или одного грузового автомобиля (до 150 л.с.), или одного мотоцикла (мотороллера)</t>
  </si>
  <si>
    <t>Освобождаются от уплаты налога отдельные социальные категории граждан - в отношении одного легкового автомобиля (до 150 л.с.) или одного грузового автомобиля (до 150 л.с.), или одного мотоцикла (мотороллера)</t>
  </si>
  <si>
    <t>Освобождаются от уплаты налога отдельные социальные категории граждан - в отношении одного автотранспортного средства или одного мотоцикла (мотороллера)</t>
  </si>
  <si>
    <t>Освобождаются от уплаты налога отдельные социальные категории граждан - в отношении одного легкового автомобиля с мощностью двигателя не свыше 150 л.с. или одного грузового автомобиля с мощностью двигателя не свыше 150 л.с., или одного автобуса с мощностью двигателя не свыше 200 л.с.</t>
  </si>
  <si>
    <t>Освобождаются от уплаты суммы налога отдельные социальные категории граждан - в отношении одного легкового автомобиля с мощностью двигателя не свыше 150 л.с. или одного грузового автомобиля с мощностью двигателя не свыше 150 л.с., или одного мотоцикла (мотороллера)</t>
  </si>
  <si>
    <t xml:space="preserve">Освобождаются от уплаты налога отдельные социальные категории гражданв отношении одного легкового автомобиля с мощностью двигателя не свыше 150 лошадиных сил, или одного грузового автомобиля с мощностью двигателя не свыше 150 лошадиных сил, или одного автобуса с мощностью двигателя не свыше 200 лошадиных сил
</t>
  </si>
  <si>
    <t>Освобождаются от уплаты налога  супруги (супруга) военнослужащего, а также лица, проходившего службу в войсках национальной гвардии Российской Федерации и имевшего специальное звание полиции, лица, пребывавшего в добровольческих формированиях, содействующих выполнению задач, возложенных на Вооруженные Силы Российской Федерации, в ходе специальной военной операции на территориях Донецкой Народной Республики, Луганской Народной Республики и Украины, а также на территориях Запорожской области и Херсонской области (далее - специальная военная операция), лица, призванного военными комиссариатами (муниципальными) военного комиссариата Приморского края на военную службу по мобилизации в Вооруженные Силы Российской Федерации в соответствии с Указом Президента Российской Федерации от 21 сентября 2022 года N 647 "Об объявлении частичной мобилизации в Российской Федерации", погибших (умерших) в результате участия в специальной военной операции (далее - военнослужащий)</t>
  </si>
  <si>
    <t>Освобождаются от уплаты налога  физические лица в отношении одного легкового автомобиля, приводимого в движение исключительно электрическим двигателем и заряжаемого с помощью внешнего источника электроэнергии</t>
  </si>
  <si>
    <t>Освобождаются от уплаты налога организаций федеральной почтовой связи, осуществляющие деятельность в соответствии с кодом Общероссийского классификатора видов экономической деятельности "53.10. Деятельность почтовой связи общего пользования"</t>
  </si>
  <si>
    <t>2.16</t>
  </si>
  <si>
    <t>3.2</t>
  </si>
  <si>
    <t>3.3</t>
  </si>
  <si>
    <t>3.4.</t>
  </si>
  <si>
    <t>3.5</t>
  </si>
  <si>
    <t>3.6</t>
  </si>
  <si>
    <t>3.7</t>
  </si>
  <si>
    <t>3.8</t>
  </si>
  <si>
    <t>3.9</t>
  </si>
  <si>
    <t xml:space="preserve">Участники Великой Отечественной войны, ветераны боевых действий, инвалиды I и II группы </t>
  </si>
  <si>
    <t xml:space="preserve">Герои Советского Союза, Герои Социалистического Труда, Герои Российской Федерации, граждане, награжденные орденом Славы трех степеней </t>
  </si>
  <si>
    <t>Граждане, подвергшиеся воздействию радиации вследствие ЧАЭС, в соответствии с Законом Российской Федерации "О социальной защите граждан, подвергшихся воздействию радиации вследствие катастрофы на Чернобыльской АЭС", а также лица, категории которых установлены Постановлением Верховного Совета Российской Федерации от 27.1.1991 № 2123-1 "О распространении действия Закона РСФСР "О социальной защите граждан, подвергшихся воздействию радиации вследствие катастрофы на Чернобыльской АЭС" на граждан из подразделений особого риска"</t>
  </si>
  <si>
    <t>Один из родителей (приемных родителей, усыновителей, опекунов, попечителей) в многодетной семье, имеющей среднедушевой доход ниже двукратной величины прожиточного минимума, установленной в Приморском крае, и зарегистрированной в качестве многодетной семьи на территории Приморского края</t>
  </si>
  <si>
    <t>Граждане, относящиеся к категории детей Великой Отечественной войны в соответствии с законодательством Приморского края</t>
  </si>
  <si>
    <t>Один из родителей (приемных родителей, усыновителей, опекунов, попечителей), имеющий в составе своей семьи ребенка инвалида, а также один из опекунов совершеннолетнего инвалида с детства, признанного судом недееспособным</t>
  </si>
  <si>
    <t>Супруг (супруга) военнослужащего, а также лица, проходившего службу в войсках национальной гвардии Российской Федерации и имевшего специальное звание полиции, лица, пребывавшего в добровольческих формированиях, содействующих выполнению задач, возложенных на Вооруженные Силы Российской Федерации</t>
  </si>
  <si>
    <t>Физические лица</t>
  </si>
  <si>
    <t xml:space="preserve"> Организации федеральной почтовой связи, осуществляющие деятельность в соответствии с кодом Общероссийского классификатора видов экономической деятельности "53.10. Деятельность почтовой связи общего пользования"</t>
  </si>
  <si>
    <t xml:space="preserve">Закон Приморского края от 28.11.2002 № 24-КЗ "О транспортном налоге" </t>
  </si>
  <si>
    <t>Пониженная (0%) ставка налога для ИП, впервые зарегистрированных и осуществляющих деятельность в социальной и (или) научной сферах согласно установленному законом перечню</t>
  </si>
  <si>
    <t>Пониженные (3% - объект налогообложения "доходы"; 7,5% - объект налогообложения "доходы-расходы") ставки налога для организаций и ИП, впервые зарегистрированных и осуществляющих деятельность после вступления в силу настоящего Закона.</t>
  </si>
  <si>
    <t>Пониженная (1%)  ставка налога  для организаций и индивидуальных предпринимателей, имеющих по состоянию на 31 декабря текущего налогового периода статус социального предприятия (объект налогообложения "доходы")</t>
  </si>
  <si>
    <t>Пониженная (3%)  ставка налога в случае, если объектом налогообложения являются доходы, для организаций потребительской кооперации и хозяйственных обществ, единственными учредителями которых являются потребительские общества и их союзы</t>
  </si>
  <si>
    <t>Пониженная (1%)  ставка налога в случае, если объектом налогообложения являются доходы, и пониженная (5 %) ставка процента в случае, если объектом налогообложения являются доходы, уменьшенные на величину расходов, для организаций и индивидуальных предпринимателей</t>
  </si>
  <si>
    <t>Индивидуальные предприниматели, впервые зарегистрированные после вступления в силу Закона и осуществляющие деятельность в социальной и (или) научной сферах</t>
  </si>
  <si>
    <t>Организации и индивидуальные предприниматели, впервые зарегистрированные после вступления в силу настоящего Закона и осуществляющие деятельность по установленным Законом видам предпринимательской деятельности</t>
  </si>
  <si>
    <t>Организации и индивидуальные предприниматели, имеющие по состоянию на 31 декабря текущего налогового периода статус социального предприятия</t>
  </si>
  <si>
    <t>Организации и индивидуальные предприниматели, осуществляющие деятельность в соответствии с кодами ОКВЭД</t>
  </si>
  <si>
    <t>Организации потребительской кооперации и хозяйственных обществ, единственными учредителями которых являются потребительские общества и их союзы</t>
  </si>
  <si>
    <t>Закон Приморского края от 19.11.2015 № 713-КЗ "Об установлении налоговой ставки в размере 0 процентов при применении патентной системы налогообложения"</t>
  </si>
  <si>
    <t>Индивидуальные предприниматели, впервые зарегистрированные после вступления в силу Закона и осуществляющие деятельность в производственной, социальной и (или) научной сферах, а также в сфере бытовых услуг населению</t>
  </si>
  <si>
    <t>Пониженная (0%) ставка налога для ИП, впервые зарегистрированных и осуществляющих установленные Законом виды предпринимательской деятельности в производственной социальной, и (или) научной сферах, а также в сфере бытовых услуг населению</t>
  </si>
  <si>
    <t>Закон Приморского края от 13.12.2018 № 414-КЗ "Об установлении пониженных налоговых ставок при применении упрощенной системы налогообложения" (в ред. от 15.12.2020 № 958-КЗ)</t>
  </si>
  <si>
    <r>
      <t xml:space="preserve">Оценка потерь доходов бюджета от предоставления налоговой льготы, </t>
    </r>
    <r>
      <rPr>
        <b/>
        <sz val="12"/>
        <rFont val="Times New Roman"/>
        <family val="1"/>
        <charset val="204"/>
      </rPr>
      <t>тыс. руб.</t>
    </r>
  </si>
  <si>
    <t>4.2</t>
  </si>
  <si>
    <t>4.3</t>
  </si>
  <si>
    <t>4.4</t>
  </si>
  <si>
    <t>4.5</t>
  </si>
  <si>
    <t>4.6</t>
  </si>
  <si>
    <t>Уточненный план (оценка) за текущий 2024 год, тыс. руб.</t>
  </si>
  <si>
    <t>Уточненный план 2024 года (оценка) к Факту за 2023 год, %</t>
  </si>
  <si>
    <t>Прогноз на 2025 год, тыс. руб.</t>
  </si>
  <si>
    <t>Прогноз на 2025 год к Уточненному плану (оценке) на 2024 год, %</t>
  </si>
  <si>
    <t>Прогноз на 2025 год к Факту на 2023 год, %</t>
  </si>
  <si>
    <t>Прогноз на 2026 год, тыс. руб.</t>
  </si>
  <si>
    <t>Прогноз на 2026 год к Уточненному плану (оценке) на 2024 год, %</t>
  </si>
  <si>
    <t>Прогноз на 2026 год к Факту на 2023 год, %</t>
  </si>
  <si>
    <t>Прогноз на 2027 год, тыс. руб.</t>
  </si>
  <si>
    <t>Прогноз на 2027 год к Уточненному плану (оценке) на 2024 год, %</t>
  </si>
  <si>
    <t>Прогноз на 2027 год к Факту на 2023 год, %</t>
  </si>
  <si>
    <t>Сведения об оценке налоговых льгот (налоговых расходов), предоставляемых в соответствии с решениями, принятыми органами государственной власти Приморского края,
на очередной 2025 финансовый год и плановый период 2026 и 2027 годов</t>
  </si>
  <si>
    <t>Факт за отчетный 2023 год, тыс. рублей
(по данным УФНС России по Приморскому краю)</t>
  </si>
  <si>
    <t xml:space="preserve">Организации, осуществляющих основные виды экономической деятельности: "Добыча металлических руд", "Производство лекарственных препаратов", "Обрабатывающие производства"  </t>
  </si>
  <si>
    <t>Приложение № 2 
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</si>
</sst>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 x14ac:knownFonts="1"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1"/>
    </font>
    <font>
      <sz val="9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1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</cellStyleXfs>
  <cellXfs count="3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5" fillId="0" borderId="0" xfId="2" applyFont="1" applyFill="1" applyAlignment="1" applyProtection="1"/>
    <xf numFmtId="0" fontId="5" fillId="0" borderId="0" xfId="2" applyFont="1" applyFill="1" applyBorder="1" applyAlignment="1" applyProtection="1"/>
    <xf numFmtId="0" fontId="9" fillId="0" borderId="0" xfId="2" applyFont="1" applyFill="1" applyAlignment="1" applyProtection="1"/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2" applyNumberFormat="1" applyFont="1" applyFill="1" applyBorder="1" applyAlignment="1" applyProtection="1">
      <alignment horizontal="center" vertical="center"/>
    </xf>
    <xf numFmtId="0" fontId="2" fillId="0" borderId="0" xfId="2" applyFont="1" applyFill="1" applyAlignment="1" applyProtection="1"/>
    <xf numFmtId="0" fontId="11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justify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right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wrapText="1"/>
    </xf>
    <xf numFmtId="0" fontId="1" fillId="0" borderId="0" xfId="2" applyFill="1" applyAlignment="1" applyProtection="1"/>
    <xf numFmtId="0" fontId="14" fillId="0" borderId="0" xfId="2" applyFont="1" applyFill="1" applyAlignment="1" applyProtection="1">
      <alignment horizontal="right" wrapText="1"/>
    </xf>
    <xf numFmtId="43" fontId="1" fillId="0" borderId="0" xfId="3" applyFont="1" applyFill="1" applyAlignment="1" applyProtection="1"/>
    <xf numFmtId="0" fontId="12" fillId="0" borderId="1" xfId="0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2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abSelected="1" view="pageBreakPreview" zoomScale="60" zoomScaleNormal="85" workbookViewId="0">
      <pane xSplit="2" ySplit="5" topLeftCell="C44" activePane="bottomRight" state="frozen"/>
      <selection pane="topRight" activeCell="C1" sqref="C1"/>
      <selection pane="bottomLeft" activeCell="A5" sqref="A5"/>
      <selection pane="bottomRight" activeCell="A4" sqref="A4:P49"/>
    </sheetView>
  </sheetViews>
  <sheetFormatPr defaultColWidth="10.85546875" defaultRowHeight="12" x14ac:dyDescent="0.2"/>
  <cols>
    <col min="1" max="1" width="7.42578125" style="5" customWidth="1"/>
    <col min="2" max="4" width="25.85546875" style="5" customWidth="1"/>
    <col min="5" max="5" width="14.7109375" style="5" customWidth="1"/>
    <col min="6" max="6" width="19.28515625" style="5" customWidth="1"/>
    <col min="7" max="8" width="12.85546875" style="5" customWidth="1"/>
    <col min="9" max="9" width="13.28515625" style="5" customWidth="1"/>
    <col min="10" max="10" width="10.85546875" style="5"/>
    <col min="11" max="11" width="13.5703125" style="5" bestFit="1" customWidth="1"/>
    <col min="12" max="13" width="10.85546875" style="5"/>
    <col min="14" max="14" width="13.5703125" style="5" bestFit="1" customWidth="1"/>
    <col min="15" max="16384" width="10.85546875" style="5"/>
  </cols>
  <sheetData>
    <row r="1" spans="1:17" s="20" customFormat="1" ht="44.25" customHeight="1" x14ac:dyDescent="0.25">
      <c r="L1" s="21" t="s">
        <v>140</v>
      </c>
      <c r="M1" s="21"/>
      <c r="N1" s="21"/>
      <c r="O1" s="21"/>
      <c r="P1" s="21"/>
      <c r="Q1" s="22"/>
    </row>
    <row r="2" spans="1:17" ht="45" customHeight="1" x14ac:dyDescent="0.2">
      <c r="A2" s="16" t="s">
        <v>137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7" ht="18" customHeight="1" x14ac:dyDescent="0.25">
      <c r="A3" s="6"/>
      <c r="B3" s="6"/>
      <c r="C3" s="6"/>
      <c r="D3" s="6"/>
      <c r="E3" s="17" t="s">
        <v>0</v>
      </c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</row>
    <row r="4" spans="1:17" s="7" customFormat="1" ht="18" customHeight="1" x14ac:dyDescent="0.25">
      <c r="A4" s="18" t="s">
        <v>1</v>
      </c>
      <c r="B4" s="18" t="s">
        <v>2</v>
      </c>
      <c r="C4" s="18" t="s">
        <v>3</v>
      </c>
      <c r="D4" s="18" t="s">
        <v>4</v>
      </c>
      <c r="E4" s="19" t="s">
        <v>120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7" s="7" customFormat="1" ht="128.25" x14ac:dyDescent="0.2">
      <c r="A5" s="18"/>
      <c r="B5" s="18"/>
      <c r="C5" s="18"/>
      <c r="D5" s="18"/>
      <c r="E5" s="12" t="s">
        <v>138</v>
      </c>
      <c r="F5" s="11" t="s">
        <v>126</v>
      </c>
      <c r="G5" s="23" t="s">
        <v>127</v>
      </c>
      <c r="H5" s="11" t="s">
        <v>128</v>
      </c>
      <c r="I5" s="23" t="s">
        <v>129</v>
      </c>
      <c r="J5" s="23" t="s">
        <v>130</v>
      </c>
      <c r="K5" s="11" t="s">
        <v>131</v>
      </c>
      <c r="L5" s="23" t="s">
        <v>132</v>
      </c>
      <c r="M5" s="23" t="s">
        <v>133</v>
      </c>
      <c r="N5" s="11" t="s">
        <v>134</v>
      </c>
      <c r="O5" s="23" t="s">
        <v>135</v>
      </c>
      <c r="P5" s="23" t="s">
        <v>136</v>
      </c>
    </row>
    <row r="6" spans="1:17" s="10" customFormat="1" ht="25.5" x14ac:dyDescent="0.2">
      <c r="A6" s="24">
        <v>1</v>
      </c>
      <c r="B6" s="25" t="s">
        <v>5</v>
      </c>
      <c r="C6" s="26"/>
      <c r="D6" s="26"/>
      <c r="E6" s="27">
        <f>SUM(E7:E12)</f>
        <v>14257570</v>
      </c>
      <c r="F6" s="27">
        <f>SUM(F7:F12)</f>
        <v>14678805</v>
      </c>
      <c r="G6" s="27">
        <f t="shared" ref="G6:G49" si="0">F6*100/E6</f>
        <v>102.95446559266411</v>
      </c>
      <c r="H6" s="27">
        <f>SUM(H7:H12)</f>
        <v>14678805</v>
      </c>
      <c r="I6" s="27">
        <f t="shared" ref="I6:I49" si="1">H6*100/F6</f>
        <v>100</v>
      </c>
      <c r="J6" s="28">
        <f t="shared" ref="J6:J49" si="2">H6*100/E6</f>
        <v>102.95446559266411</v>
      </c>
      <c r="K6" s="27">
        <f>SUM(K7:K12)</f>
        <v>14678805</v>
      </c>
      <c r="L6" s="28">
        <f t="shared" ref="L6:L49" si="3">K6*100/F6</f>
        <v>100</v>
      </c>
      <c r="M6" s="28">
        <f t="shared" ref="M6:M49" si="4">K6*100/E6</f>
        <v>102.95446559266411</v>
      </c>
      <c r="N6" s="27">
        <f>SUM(N7:N12)</f>
        <v>14678805</v>
      </c>
      <c r="O6" s="28">
        <f t="shared" ref="O6:O49" si="5">N6*100/F6</f>
        <v>100</v>
      </c>
      <c r="P6" s="28">
        <f t="shared" ref="P6:P49" si="6">N6*100/E6</f>
        <v>102.95446559266411</v>
      </c>
    </row>
    <row r="7" spans="1:17" s="10" customFormat="1" ht="78" customHeight="1" x14ac:dyDescent="0.2">
      <c r="A7" s="8" t="s">
        <v>6</v>
      </c>
      <c r="B7" s="1" t="s">
        <v>23</v>
      </c>
      <c r="C7" s="1" t="s">
        <v>17</v>
      </c>
      <c r="D7" s="30" t="s">
        <v>16</v>
      </c>
      <c r="E7" s="3">
        <v>0</v>
      </c>
      <c r="F7" s="13">
        <f>E7</f>
        <v>0</v>
      </c>
      <c r="G7" s="13"/>
      <c r="H7" s="13">
        <v>0</v>
      </c>
      <c r="I7" s="13"/>
      <c r="J7" s="9"/>
      <c r="K7" s="13">
        <v>0</v>
      </c>
      <c r="L7" s="9"/>
      <c r="M7" s="9"/>
      <c r="N7" s="13">
        <v>0</v>
      </c>
      <c r="O7" s="9"/>
      <c r="P7" s="9"/>
    </row>
    <row r="8" spans="1:17" s="10" customFormat="1" ht="96" customHeight="1" x14ac:dyDescent="0.2">
      <c r="A8" s="8" t="s">
        <v>29</v>
      </c>
      <c r="B8" s="1" t="s">
        <v>24</v>
      </c>
      <c r="C8" s="1" t="s">
        <v>18</v>
      </c>
      <c r="D8" s="30"/>
      <c r="E8" s="3">
        <v>1616630</v>
      </c>
      <c r="F8" s="13">
        <f t="shared" ref="F8:F11" si="7">E8</f>
        <v>1616630</v>
      </c>
      <c r="G8" s="13">
        <f t="shared" si="0"/>
        <v>100</v>
      </c>
      <c r="H8" s="13">
        <v>1616630</v>
      </c>
      <c r="I8" s="13">
        <f t="shared" si="1"/>
        <v>100</v>
      </c>
      <c r="J8" s="9">
        <f t="shared" si="2"/>
        <v>100</v>
      </c>
      <c r="K8" s="13">
        <v>1616630</v>
      </c>
      <c r="L8" s="9">
        <f t="shared" si="3"/>
        <v>100</v>
      </c>
      <c r="M8" s="9">
        <f t="shared" si="4"/>
        <v>100</v>
      </c>
      <c r="N8" s="13">
        <v>1616630</v>
      </c>
      <c r="O8" s="9">
        <f t="shared" si="5"/>
        <v>100</v>
      </c>
      <c r="P8" s="9">
        <f t="shared" si="6"/>
        <v>100</v>
      </c>
    </row>
    <row r="9" spans="1:17" s="10" customFormat="1" ht="114.75" x14ac:dyDescent="0.2">
      <c r="A9" s="8" t="s">
        <v>30</v>
      </c>
      <c r="B9" s="1" t="s">
        <v>25</v>
      </c>
      <c r="C9" s="2" t="s">
        <v>19</v>
      </c>
      <c r="D9" s="30"/>
      <c r="E9" s="3">
        <v>727021</v>
      </c>
      <c r="F9" s="13">
        <f t="shared" si="7"/>
        <v>727021</v>
      </c>
      <c r="G9" s="13">
        <f t="shared" si="0"/>
        <v>100</v>
      </c>
      <c r="H9" s="13">
        <v>727021</v>
      </c>
      <c r="I9" s="13">
        <f t="shared" si="1"/>
        <v>100</v>
      </c>
      <c r="J9" s="9">
        <f t="shared" si="2"/>
        <v>100</v>
      </c>
      <c r="K9" s="13">
        <v>727021</v>
      </c>
      <c r="L9" s="9">
        <f t="shared" si="3"/>
        <v>100</v>
      </c>
      <c r="M9" s="9">
        <f t="shared" si="4"/>
        <v>100</v>
      </c>
      <c r="N9" s="13">
        <v>727021</v>
      </c>
      <c r="O9" s="9">
        <f t="shared" si="5"/>
        <v>100</v>
      </c>
      <c r="P9" s="9">
        <f t="shared" si="6"/>
        <v>100</v>
      </c>
    </row>
    <row r="10" spans="1:17" s="10" customFormat="1" ht="114.75" x14ac:dyDescent="0.2">
      <c r="A10" s="8" t="s">
        <v>31</v>
      </c>
      <c r="B10" s="1" t="s">
        <v>26</v>
      </c>
      <c r="C10" s="2" t="s">
        <v>20</v>
      </c>
      <c r="D10" s="30"/>
      <c r="E10" s="3">
        <v>8865230</v>
      </c>
      <c r="F10" s="13">
        <f t="shared" si="7"/>
        <v>8865230</v>
      </c>
      <c r="G10" s="13">
        <f t="shared" si="0"/>
        <v>100</v>
      </c>
      <c r="H10" s="13">
        <v>8865230</v>
      </c>
      <c r="I10" s="13">
        <f t="shared" si="1"/>
        <v>100</v>
      </c>
      <c r="J10" s="9">
        <f t="shared" si="2"/>
        <v>100</v>
      </c>
      <c r="K10" s="13">
        <v>8865230</v>
      </c>
      <c r="L10" s="9">
        <f t="shared" si="3"/>
        <v>100</v>
      </c>
      <c r="M10" s="9">
        <f t="shared" si="4"/>
        <v>100</v>
      </c>
      <c r="N10" s="13">
        <v>8865230</v>
      </c>
      <c r="O10" s="9">
        <f t="shared" si="5"/>
        <v>100</v>
      </c>
      <c r="P10" s="9">
        <f t="shared" si="6"/>
        <v>100</v>
      </c>
    </row>
    <row r="11" spans="1:17" s="10" customFormat="1" ht="63.75" x14ac:dyDescent="0.2">
      <c r="A11" s="8" t="s">
        <v>32</v>
      </c>
      <c r="B11" s="1" t="s">
        <v>27</v>
      </c>
      <c r="C11" s="2" t="s">
        <v>21</v>
      </c>
      <c r="D11" s="30"/>
      <c r="E11" s="3">
        <v>3048689</v>
      </c>
      <c r="F11" s="13">
        <f t="shared" si="7"/>
        <v>3048689</v>
      </c>
      <c r="G11" s="13">
        <f t="shared" si="0"/>
        <v>100</v>
      </c>
      <c r="H11" s="13">
        <v>3048689</v>
      </c>
      <c r="I11" s="13">
        <f t="shared" si="1"/>
        <v>100</v>
      </c>
      <c r="J11" s="9">
        <f t="shared" si="2"/>
        <v>100</v>
      </c>
      <c r="K11" s="13">
        <v>3048689</v>
      </c>
      <c r="L11" s="9">
        <f t="shared" si="3"/>
        <v>100</v>
      </c>
      <c r="M11" s="9">
        <f t="shared" si="4"/>
        <v>100</v>
      </c>
      <c r="N11" s="13">
        <v>3048689</v>
      </c>
      <c r="O11" s="9">
        <f t="shared" si="5"/>
        <v>100</v>
      </c>
      <c r="P11" s="9">
        <f t="shared" si="6"/>
        <v>100</v>
      </c>
    </row>
    <row r="12" spans="1:17" s="10" customFormat="1" ht="63.75" x14ac:dyDescent="0.2">
      <c r="A12" s="8" t="s">
        <v>33</v>
      </c>
      <c r="B12" s="1" t="s">
        <v>28</v>
      </c>
      <c r="C12" s="2" t="s">
        <v>22</v>
      </c>
      <c r="D12" s="30"/>
      <c r="E12" s="3">
        <v>0</v>
      </c>
      <c r="F12" s="13">
        <v>421235</v>
      </c>
      <c r="G12" s="13"/>
      <c r="H12" s="13">
        <v>421235</v>
      </c>
      <c r="I12" s="13">
        <f t="shared" si="1"/>
        <v>100</v>
      </c>
      <c r="J12" s="9"/>
      <c r="K12" s="13">
        <v>421235</v>
      </c>
      <c r="L12" s="9">
        <f t="shared" si="3"/>
        <v>100</v>
      </c>
      <c r="M12" s="9"/>
      <c r="N12" s="13">
        <v>421235</v>
      </c>
      <c r="O12" s="9">
        <f t="shared" si="5"/>
        <v>100</v>
      </c>
      <c r="P12" s="9"/>
    </row>
    <row r="13" spans="1:17" s="10" customFormat="1" ht="25.5" x14ac:dyDescent="0.2">
      <c r="A13" s="24">
        <v>2</v>
      </c>
      <c r="B13" s="25" t="s">
        <v>7</v>
      </c>
      <c r="C13" s="26"/>
      <c r="D13" s="26"/>
      <c r="E13" s="27">
        <f>SUM(E14:E29)</f>
        <v>3493717</v>
      </c>
      <c r="F13" s="27">
        <f>SUM(F14:F29)</f>
        <v>3619541</v>
      </c>
      <c r="G13" s="27">
        <f t="shared" si="0"/>
        <v>103.60143652161867</v>
      </c>
      <c r="H13" s="27">
        <f>SUM(H14:H29)</f>
        <v>3448990</v>
      </c>
      <c r="I13" s="27">
        <f t="shared" si="1"/>
        <v>95.288048954273478</v>
      </c>
      <c r="J13" s="28">
        <f t="shared" si="2"/>
        <v>98.719787550050569</v>
      </c>
      <c r="K13" s="27">
        <f>SUM(K14:K29)</f>
        <v>3177340</v>
      </c>
      <c r="L13" s="28">
        <f t="shared" si="3"/>
        <v>87.782953694957456</v>
      </c>
      <c r="M13" s="28">
        <f t="shared" si="4"/>
        <v>90.944401049083254</v>
      </c>
      <c r="N13" s="27">
        <f>SUM(N14:N29)</f>
        <v>3157737</v>
      </c>
      <c r="O13" s="28">
        <f t="shared" si="5"/>
        <v>87.241365686975229</v>
      </c>
      <c r="P13" s="28">
        <f t="shared" si="6"/>
        <v>90.383308092784844</v>
      </c>
    </row>
    <row r="14" spans="1:17" s="10" customFormat="1" ht="63.75" x14ac:dyDescent="0.2">
      <c r="A14" s="8" t="s">
        <v>8</v>
      </c>
      <c r="B14" s="31" t="s">
        <v>45</v>
      </c>
      <c r="C14" s="1" t="s">
        <v>18</v>
      </c>
      <c r="D14" s="32" t="s">
        <v>77</v>
      </c>
      <c r="E14" s="3">
        <v>160573</v>
      </c>
      <c r="F14" s="3">
        <v>160573</v>
      </c>
      <c r="G14" s="13">
        <f t="shared" si="0"/>
        <v>100</v>
      </c>
      <c r="H14" s="3">
        <v>160573</v>
      </c>
      <c r="I14" s="13">
        <f t="shared" si="1"/>
        <v>100</v>
      </c>
      <c r="J14" s="9">
        <f t="shared" si="2"/>
        <v>100</v>
      </c>
      <c r="K14" s="3">
        <v>160573</v>
      </c>
      <c r="L14" s="9">
        <f t="shared" si="3"/>
        <v>100</v>
      </c>
      <c r="M14" s="9">
        <f t="shared" si="4"/>
        <v>100</v>
      </c>
      <c r="N14" s="3">
        <v>160573</v>
      </c>
      <c r="O14" s="9">
        <f t="shared" si="5"/>
        <v>100</v>
      </c>
      <c r="P14" s="9">
        <f t="shared" si="6"/>
        <v>100</v>
      </c>
    </row>
    <row r="15" spans="1:17" s="10" customFormat="1" ht="153" x14ac:dyDescent="0.2">
      <c r="A15" s="8" t="s">
        <v>61</v>
      </c>
      <c r="B15" s="1" t="s">
        <v>46</v>
      </c>
      <c r="C15" s="2" t="s">
        <v>20</v>
      </c>
      <c r="D15" s="32"/>
      <c r="E15" s="3">
        <v>1140625</v>
      </c>
      <c r="F15" s="3">
        <v>1140625</v>
      </c>
      <c r="G15" s="13">
        <f t="shared" si="0"/>
        <v>100</v>
      </c>
      <c r="H15" s="3">
        <v>1140625</v>
      </c>
      <c r="I15" s="13">
        <f t="shared" si="1"/>
        <v>100</v>
      </c>
      <c r="J15" s="9">
        <f t="shared" si="2"/>
        <v>100</v>
      </c>
      <c r="K15" s="3">
        <v>1140625</v>
      </c>
      <c r="L15" s="9">
        <f t="shared" si="3"/>
        <v>100</v>
      </c>
      <c r="M15" s="9">
        <f t="shared" si="4"/>
        <v>100</v>
      </c>
      <c r="N15" s="3">
        <v>1140625</v>
      </c>
      <c r="O15" s="9">
        <f t="shared" si="5"/>
        <v>100</v>
      </c>
      <c r="P15" s="9">
        <f t="shared" si="6"/>
        <v>100</v>
      </c>
    </row>
    <row r="16" spans="1:17" s="10" customFormat="1" ht="140.25" x14ac:dyDescent="0.2">
      <c r="A16" s="8" t="s">
        <v>62</v>
      </c>
      <c r="B16" s="1" t="s">
        <v>47</v>
      </c>
      <c r="C16" s="2" t="s">
        <v>19</v>
      </c>
      <c r="D16" s="32"/>
      <c r="E16" s="3">
        <v>1691222</v>
      </c>
      <c r="F16" s="3">
        <v>1691222</v>
      </c>
      <c r="G16" s="13">
        <f t="shared" si="0"/>
        <v>100</v>
      </c>
      <c r="H16" s="3">
        <v>1691222</v>
      </c>
      <c r="I16" s="13">
        <f t="shared" si="1"/>
        <v>100</v>
      </c>
      <c r="J16" s="9">
        <f t="shared" si="2"/>
        <v>100</v>
      </c>
      <c r="K16" s="3">
        <v>1691222</v>
      </c>
      <c r="L16" s="9">
        <f t="shared" si="3"/>
        <v>100</v>
      </c>
      <c r="M16" s="9">
        <f t="shared" si="4"/>
        <v>100</v>
      </c>
      <c r="N16" s="3">
        <v>1691222</v>
      </c>
      <c r="O16" s="9">
        <f t="shared" si="5"/>
        <v>100</v>
      </c>
      <c r="P16" s="9">
        <f t="shared" si="6"/>
        <v>100</v>
      </c>
    </row>
    <row r="17" spans="1:16" s="10" customFormat="1" ht="102" x14ac:dyDescent="0.2">
      <c r="A17" s="8" t="s">
        <v>63</v>
      </c>
      <c r="B17" s="1" t="s">
        <v>48</v>
      </c>
      <c r="C17" s="1" t="s">
        <v>34</v>
      </c>
      <c r="D17" s="32"/>
      <c r="E17" s="3">
        <v>19603</v>
      </c>
      <c r="F17" s="3">
        <v>19603</v>
      </c>
      <c r="G17" s="13">
        <f t="shared" si="0"/>
        <v>100</v>
      </c>
      <c r="H17" s="3">
        <v>19603</v>
      </c>
      <c r="I17" s="13">
        <f t="shared" si="1"/>
        <v>100</v>
      </c>
      <c r="J17" s="9">
        <f t="shared" si="2"/>
        <v>100</v>
      </c>
      <c r="K17" s="3">
        <v>19603</v>
      </c>
      <c r="L17" s="9">
        <f t="shared" si="3"/>
        <v>100</v>
      </c>
      <c r="M17" s="9">
        <f t="shared" si="4"/>
        <v>100</v>
      </c>
      <c r="N17" s="3" t="s">
        <v>75</v>
      </c>
      <c r="O17" s="9"/>
      <c r="P17" s="9"/>
    </row>
    <row r="18" spans="1:16" s="10" customFormat="1" ht="102" x14ac:dyDescent="0.2">
      <c r="A18" s="8" t="s">
        <v>64</v>
      </c>
      <c r="B18" s="1" t="s">
        <v>49</v>
      </c>
      <c r="C18" s="1" t="s">
        <v>35</v>
      </c>
      <c r="D18" s="32"/>
      <c r="E18" s="3">
        <v>141551</v>
      </c>
      <c r="F18" s="3">
        <v>141551</v>
      </c>
      <c r="G18" s="13">
        <f t="shared" si="0"/>
        <v>100</v>
      </c>
      <c r="H18" s="13" t="s">
        <v>75</v>
      </c>
      <c r="I18" s="13"/>
      <c r="J18" s="9"/>
      <c r="K18" s="9" t="s">
        <v>75</v>
      </c>
      <c r="L18" s="9"/>
      <c r="M18" s="9"/>
      <c r="N18" s="9" t="s">
        <v>75</v>
      </c>
      <c r="O18" s="9"/>
      <c r="P18" s="9"/>
    </row>
    <row r="19" spans="1:16" s="10" customFormat="1" ht="140.25" x14ac:dyDescent="0.2">
      <c r="A19" s="8" t="s">
        <v>65</v>
      </c>
      <c r="B19" s="1" t="s">
        <v>50</v>
      </c>
      <c r="C19" s="1" t="s">
        <v>36</v>
      </c>
      <c r="D19" s="32"/>
      <c r="E19" s="3">
        <v>3779</v>
      </c>
      <c r="F19" s="3">
        <v>3779</v>
      </c>
      <c r="G19" s="13">
        <f t="shared" si="0"/>
        <v>100</v>
      </c>
      <c r="H19" s="13" t="s">
        <v>75</v>
      </c>
      <c r="I19" s="13"/>
      <c r="J19" s="9"/>
      <c r="K19" s="9" t="s">
        <v>75</v>
      </c>
      <c r="L19" s="9"/>
      <c r="M19" s="9"/>
      <c r="N19" s="9" t="s">
        <v>75</v>
      </c>
      <c r="O19" s="9"/>
      <c r="P19" s="9"/>
    </row>
    <row r="20" spans="1:16" s="10" customFormat="1" ht="114.75" x14ac:dyDescent="0.2">
      <c r="A20" s="8" t="s">
        <v>66</v>
      </c>
      <c r="B20" s="1" t="s">
        <v>51</v>
      </c>
      <c r="C20" s="1" t="s">
        <v>37</v>
      </c>
      <c r="D20" s="32"/>
      <c r="E20" s="4">
        <v>23061</v>
      </c>
      <c r="F20" s="4">
        <v>23061</v>
      </c>
      <c r="G20" s="13">
        <f t="shared" si="0"/>
        <v>100</v>
      </c>
      <c r="H20" s="4">
        <v>23061</v>
      </c>
      <c r="I20" s="13">
        <f t="shared" si="1"/>
        <v>100</v>
      </c>
      <c r="J20" s="9">
        <f t="shared" si="2"/>
        <v>100</v>
      </c>
      <c r="K20" s="4">
        <v>23061</v>
      </c>
      <c r="L20" s="9">
        <f t="shared" si="3"/>
        <v>100</v>
      </c>
      <c r="M20" s="9">
        <f t="shared" si="4"/>
        <v>100</v>
      </c>
      <c r="N20" s="4">
        <v>23061</v>
      </c>
      <c r="O20" s="9">
        <f t="shared" si="5"/>
        <v>100</v>
      </c>
      <c r="P20" s="9">
        <f t="shared" si="6"/>
        <v>100</v>
      </c>
    </row>
    <row r="21" spans="1:16" s="10" customFormat="1" ht="229.5" x14ac:dyDescent="0.2">
      <c r="A21" s="8" t="s">
        <v>67</v>
      </c>
      <c r="B21" s="1" t="s">
        <v>52</v>
      </c>
      <c r="C21" s="1" t="s">
        <v>38</v>
      </c>
      <c r="D21" s="32"/>
      <c r="E21" s="4">
        <v>9784</v>
      </c>
      <c r="F21" s="4">
        <v>9784</v>
      </c>
      <c r="G21" s="13">
        <f t="shared" si="0"/>
        <v>100</v>
      </c>
      <c r="H21" s="13">
        <v>9784</v>
      </c>
      <c r="I21" s="13">
        <f t="shared" si="1"/>
        <v>100</v>
      </c>
      <c r="J21" s="9">
        <f t="shared" si="2"/>
        <v>100</v>
      </c>
      <c r="K21" s="9">
        <v>9784</v>
      </c>
      <c r="L21" s="9">
        <f t="shared" si="3"/>
        <v>100</v>
      </c>
      <c r="M21" s="9">
        <f t="shared" si="4"/>
        <v>100</v>
      </c>
      <c r="N21" s="9">
        <v>9784</v>
      </c>
      <c r="O21" s="9">
        <f t="shared" si="5"/>
        <v>100</v>
      </c>
      <c r="P21" s="9">
        <f t="shared" si="6"/>
        <v>100</v>
      </c>
    </row>
    <row r="22" spans="1:16" s="10" customFormat="1" ht="153" x14ac:dyDescent="0.2">
      <c r="A22" s="8" t="s">
        <v>68</v>
      </c>
      <c r="B22" s="1" t="s">
        <v>53</v>
      </c>
      <c r="C22" s="1" t="s">
        <v>39</v>
      </c>
      <c r="D22" s="32"/>
      <c r="E22" s="4">
        <v>0</v>
      </c>
      <c r="F22" s="4">
        <v>0</v>
      </c>
      <c r="G22" s="13"/>
      <c r="H22" s="13">
        <v>0</v>
      </c>
      <c r="I22" s="13"/>
      <c r="J22" s="9"/>
      <c r="K22" s="13" t="s">
        <v>75</v>
      </c>
      <c r="L22" s="9"/>
      <c r="M22" s="9"/>
      <c r="N22" s="13" t="s">
        <v>75</v>
      </c>
      <c r="O22" s="9"/>
      <c r="P22" s="9"/>
    </row>
    <row r="23" spans="1:16" s="10" customFormat="1" ht="89.25" x14ac:dyDescent="0.2">
      <c r="A23" s="8" t="s">
        <v>69</v>
      </c>
      <c r="B23" s="1" t="s">
        <v>54</v>
      </c>
      <c r="C23" s="1" t="s">
        <v>40</v>
      </c>
      <c r="D23" s="32"/>
      <c r="E23" s="4">
        <v>7643</v>
      </c>
      <c r="F23" s="4">
        <v>7643</v>
      </c>
      <c r="G23" s="13">
        <f t="shared" si="0"/>
        <v>100</v>
      </c>
      <c r="H23" s="13" t="s">
        <v>75</v>
      </c>
      <c r="I23" s="13"/>
      <c r="J23" s="9"/>
      <c r="K23" s="13" t="s">
        <v>75</v>
      </c>
      <c r="L23" s="9"/>
      <c r="M23" s="9"/>
      <c r="N23" s="13" t="s">
        <v>75</v>
      </c>
      <c r="O23" s="9"/>
      <c r="P23" s="9"/>
    </row>
    <row r="24" spans="1:16" s="10" customFormat="1" ht="76.5" x14ac:dyDescent="0.2">
      <c r="A24" s="8" t="s">
        <v>70</v>
      </c>
      <c r="B24" s="1" t="s">
        <v>55</v>
      </c>
      <c r="C24" s="1" t="s">
        <v>41</v>
      </c>
      <c r="D24" s="32"/>
      <c r="E24" s="4">
        <v>0</v>
      </c>
      <c r="F24" s="4">
        <v>0</v>
      </c>
      <c r="G24" s="13"/>
      <c r="H24" s="13">
        <v>0</v>
      </c>
      <c r="I24" s="13"/>
      <c r="J24" s="9"/>
      <c r="K24" s="9">
        <v>0</v>
      </c>
      <c r="L24" s="9"/>
      <c r="M24" s="9"/>
      <c r="N24" s="9">
        <v>0</v>
      </c>
      <c r="O24" s="9"/>
      <c r="P24" s="9"/>
    </row>
    <row r="25" spans="1:16" s="10" customFormat="1" ht="140.25" x14ac:dyDescent="0.2">
      <c r="A25" s="8" t="s">
        <v>71</v>
      </c>
      <c r="B25" s="1" t="s">
        <v>56</v>
      </c>
      <c r="C25" s="1" t="s">
        <v>139</v>
      </c>
      <c r="D25" s="32"/>
      <c r="E25" s="3">
        <v>267552</v>
      </c>
      <c r="F25" s="3">
        <v>267552</v>
      </c>
      <c r="G25" s="13">
        <f t="shared" si="0"/>
        <v>100</v>
      </c>
      <c r="H25" s="13">
        <v>267552</v>
      </c>
      <c r="I25" s="13">
        <f t="shared" si="1"/>
        <v>100</v>
      </c>
      <c r="J25" s="9">
        <f t="shared" si="2"/>
        <v>100</v>
      </c>
      <c r="K25" s="9" t="s">
        <v>75</v>
      </c>
      <c r="L25" s="9"/>
      <c r="M25" s="9"/>
      <c r="N25" s="9" t="s">
        <v>75</v>
      </c>
      <c r="O25" s="9"/>
      <c r="P25" s="9"/>
    </row>
    <row r="26" spans="1:16" s="10" customFormat="1" ht="102" x14ac:dyDescent="0.2">
      <c r="A26" s="8" t="s">
        <v>72</v>
      </c>
      <c r="B26" s="1" t="s">
        <v>57</v>
      </c>
      <c r="C26" s="1" t="s">
        <v>42</v>
      </c>
      <c r="D26" s="32"/>
      <c r="E26" s="3">
        <v>6648</v>
      </c>
      <c r="F26" s="3">
        <v>6648</v>
      </c>
      <c r="G26" s="13">
        <f t="shared" si="0"/>
        <v>100</v>
      </c>
      <c r="H26" s="13">
        <v>6648</v>
      </c>
      <c r="I26" s="13">
        <f t="shared" si="1"/>
        <v>100</v>
      </c>
      <c r="J26" s="9">
        <f t="shared" si="2"/>
        <v>100</v>
      </c>
      <c r="K26" s="9">
        <v>6648</v>
      </c>
      <c r="L26" s="9">
        <f t="shared" si="3"/>
        <v>100</v>
      </c>
      <c r="M26" s="9">
        <f t="shared" si="4"/>
        <v>100</v>
      </c>
      <c r="N26" s="9">
        <v>6648</v>
      </c>
      <c r="O26" s="9">
        <f t="shared" si="5"/>
        <v>100</v>
      </c>
      <c r="P26" s="9">
        <f t="shared" si="6"/>
        <v>100</v>
      </c>
    </row>
    <row r="27" spans="1:16" s="10" customFormat="1" ht="89.25" x14ac:dyDescent="0.2">
      <c r="A27" s="8" t="s">
        <v>73</v>
      </c>
      <c r="B27" s="1" t="s">
        <v>58</v>
      </c>
      <c r="C27" s="2" t="s">
        <v>22</v>
      </c>
      <c r="D27" s="32"/>
      <c r="E27" s="3">
        <v>0</v>
      </c>
      <c r="F27" s="3">
        <v>125824</v>
      </c>
      <c r="G27" s="13"/>
      <c r="H27" s="13">
        <f>F27</f>
        <v>125824</v>
      </c>
      <c r="I27" s="13">
        <f t="shared" si="1"/>
        <v>100</v>
      </c>
      <c r="J27" s="9"/>
      <c r="K27" s="9">
        <f>H27</f>
        <v>125824</v>
      </c>
      <c r="L27" s="9">
        <f t="shared" si="3"/>
        <v>100</v>
      </c>
      <c r="M27" s="9"/>
      <c r="N27" s="9">
        <v>125824</v>
      </c>
      <c r="O27" s="9">
        <f t="shared" si="5"/>
        <v>100</v>
      </c>
      <c r="P27" s="9"/>
    </row>
    <row r="28" spans="1:16" s="10" customFormat="1" ht="89.25" x14ac:dyDescent="0.2">
      <c r="A28" s="8" t="s">
        <v>74</v>
      </c>
      <c r="B28" s="1" t="s">
        <v>59</v>
      </c>
      <c r="C28" s="2" t="s">
        <v>43</v>
      </c>
      <c r="D28" s="32"/>
      <c r="E28" s="4">
        <v>17578</v>
      </c>
      <c r="F28" s="4">
        <v>17578</v>
      </c>
      <c r="G28" s="13">
        <f t="shared" si="0"/>
        <v>100</v>
      </c>
      <c r="H28" s="13" t="s">
        <v>75</v>
      </c>
      <c r="I28" s="13"/>
      <c r="J28" s="9"/>
      <c r="K28" s="9" t="s">
        <v>75</v>
      </c>
      <c r="L28" s="9"/>
      <c r="M28" s="9"/>
      <c r="N28" s="9" t="s">
        <v>75</v>
      </c>
      <c r="O28" s="9"/>
      <c r="P28" s="9"/>
    </row>
    <row r="29" spans="1:16" s="10" customFormat="1" ht="127.5" x14ac:dyDescent="0.2">
      <c r="A29" s="8" t="s">
        <v>87</v>
      </c>
      <c r="B29" s="1" t="s">
        <v>60</v>
      </c>
      <c r="C29" s="2" t="s">
        <v>44</v>
      </c>
      <c r="D29" s="32"/>
      <c r="E29" s="3">
        <v>4098</v>
      </c>
      <c r="F29" s="3">
        <v>4098</v>
      </c>
      <c r="G29" s="13">
        <f t="shared" si="0"/>
        <v>100</v>
      </c>
      <c r="H29" s="13">
        <f>F29</f>
        <v>4098</v>
      </c>
      <c r="I29" s="13">
        <f t="shared" si="1"/>
        <v>100</v>
      </c>
      <c r="J29" s="9">
        <f t="shared" si="2"/>
        <v>100</v>
      </c>
      <c r="K29" s="9" t="s">
        <v>76</v>
      </c>
      <c r="L29" s="9"/>
      <c r="M29" s="9"/>
      <c r="N29" s="9" t="s">
        <v>75</v>
      </c>
      <c r="O29" s="9"/>
      <c r="P29" s="9"/>
    </row>
    <row r="30" spans="1:16" s="10" customFormat="1" ht="12.75" x14ac:dyDescent="0.2">
      <c r="A30" s="24">
        <v>3</v>
      </c>
      <c r="B30" s="25" t="s">
        <v>9</v>
      </c>
      <c r="C30" s="26"/>
      <c r="D30" s="26"/>
      <c r="E30" s="27">
        <f>E31+E32+E33+E34+E35+E36+E37+E38</f>
        <v>30231</v>
      </c>
      <c r="F30" s="27">
        <f t="shared" ref="F30:H30" si="8">F31+F32+F33+F34+F35+F36+F37+F38+F39</f>
        <v>31281</v>
      </c>
      <c r="G30" s="27">
        <f t="shared" si="0"/>
        <v>103.47325592934405</v>
      </c>
      <c r="H30" s="27">
        <f t="shared" si="8"/>
        <v>31281</v>
      </c>
      <c r="I30" s="27">
        <f t="shared" si="1"/>
        <v>100</v>
      </c>
      <c r="J30" s="28">
        <f t="shared" si="2"/>
        <v>103.47325592934405</v>
      </c>
      <c r="K30" s="27">
        <f>K31+K32+K33+K34+K35+K36+K37+K38</f>
        <v>30231</v>
      </c>
      <c r="L30" s="28">
        <f t="shared" si="3"/>
        <v>96.643329816821719</v>
      </c>
      <c r="M30" s="28">
        <f t="shared" si="4"/>
        <v>100</v>
      </c>
      <c r="N30" s="27">
        <f>N31+N32+N33+N34+N35+N36+N37+N38</f>
        <v>30231</v>
      </c>
      <c r="O30" s="28">
        <f t="shared" si="5"/>
        <v>96.643329816821719</v>
      </c>
      <c r="P30" s="28">
        <f t="shared" si="6"/>
        <v>100</v>
      </c>
    </row>
    <row r="31" spans="1:16" s="10" customFormat="1" ht="102" x14ac:dyDescent="0.2">
      <c r="A31" s="8" t="s">
        <v>10</v>
      </c>
      <c r="B31" s="1" t="s">
        <v>78</v>
      </c>
      <c r="C31" s="1" t="s">
        <v>96</v>
      </c>
      <c r="D31" s="32" t="s">
        <v>105</v>
      </c>
      <c r="E31" s="4">
        <v>17315</v>
      </c>
      <c r="F31" s="4">
        <v>17315</v>
      </c>
      <c r="G31" s="13">
        <f t="shared" si="0"/>
        <v>100</v>
      </c>
      <c r="H31" s="4">
        <v>17315</v>
      </c>
      <c r="I31" s="13">
        <f t="shared" si="1"/>
        <v>100</v>
      </c>
      <c r="J31" s="9">
        <f t="shared" si="2"/>
        <v>100</v>
      </c>
      <c r="K31" s="4">
        <v>17315</v>
      </c>
      <c r="L31" s="9">
        <f t="shared" si="3"/>
        <v>100</v>
      </c>
      <c r="M31" s="9">
        <f t="shared" si="4"/>
        <v>100</v>
      </c>
      <c r="N31" s="4">
        <v>17315</v>
      </c>
      <c r="O31" s="9">
        <f t="shared" si="5"/>
        <v>100</v>
      </c>
      <c r="P31" s="9">
        <f t="shared" si="6"/>
        <v>100</v>
      </c>
    </row>
    <row r="32" spans="1:16" s="10" customFormat="1" ht="102" x14ac:dyDescent="0.2">
      <c r="A32" s="8" t="s">
        <v>88</v>
      </c>
      <c r="B32" s="1" t="s">
        <v>79</v>
      </c>
      <c r="C32" s="1" t="s">
        <v>97</v>
      </c>
      <c r="D32" s="32"/>
      <c r="E32" s="4">
        <v>5</v>
      </c>
      <c r="F32" s="4">
        <v>5</v>
      </c>
      <c r="G32" s="13">
        <f t="shared" si="0"/>
        <v>100</v>
      </c>
      <c r="H32" s="4">
        <v>5</v>
      </c>
      <c r="I32" s="13">
        <f t="shared" si="1"/>
        <v>100</v>
      </c>
      <c r="J32" s="9">
        <f t="shared" si="2"/>
        <v>100</v>
      </c>
      <c r="K32" s="4">
        <v>5</v>
      </c>
      <c r="L32" s="9">
        <f t="shared" si="3"/>
        <v>100</v>
      </c>
      <c r="M32" s="9">
        <f t="shared" si="4"/>
        <v>100</v>
      </c>
      <c r="N32" s="4">
        <v>5</v>
      </c>
      <c r="O32" s="9">
        <f t="shared" si="5"/>
        <v>100</v>
      </c>
      <c r="P32" s="9">
        <f t="shared" si="6"/>
        <v>100</v>
      </c>
    </row>
    <row r="33" spans="1:16" s="10" customFormat="1" ht="306" x14ac:dyDescent="0.2">
      <c r="A33" s="8" t="s">
        <v>89</v>
      </c>
      <c r="B33" s="1" t="s">
        <v>80</v>
      </c>
      <c r="C33" s="1" t="s">
        <v>98</v>
      </c>
      <c r="D33" s="32"/>
      <c r="E33" s="3">
        <v>1543</v>
      </c>
      <c r="F33" s="3">
        <v>1543</v>
      </c>
      <c r="G33" s="13">
        <f t="shared" si="0"/>
        <v>100</v>
      </c>
      <c r="H33" s="3">
        <v>1543</v>
      </c>
      <c r="I33" s="13">
        <f t="shared" si="1"/>
        <v>100</v>
      </c>
      <c r="J33" s="9">
        <f t="shared" si="2"/>
        <v>100</v>
      </c>
      <c r="K33" s="3">
        <v>1543</v>
      </c>
      <c r="L33" s="9">
        <f t="shared" si="3"/>
        <v>100</v>
      </c>
      <c r="M33" s="9">
        <f t="shared" si="4"/>
        <v>100</v>
      </c>
      <c r="N33" s="3">
        <v>1543</v>
      </c>
      <c r="O33" s="9">
        <f t="shared" si="5"/>
        <v>100</v>
      </c>
      <c r="P33" s="9">
        <f t="shared" si="6"/>
        <v>100</v>
      </c>
    </row>
    <row r="34" spans="1:16" s="10" customFormat="1" ht="165.75" x14ac:dyDescent="0.2">
      <c r="A34" s="8" t="s">
        <v>90</v>
      </c>
      <c r="B34" s="1" t="s">
        <v>81</v>
      </c>
      <c r="C34" s="1" t="s">
        <v>99</v>
      </c>
      <c r="D34" s="32"/>
      <c r="E34" s="4">
        <v>3867</v>
      </c>
      <c r="F34" s="4">
        <v>3867</v>
      </c>
      <c r="G34" s="13">
        <f t="shared" si="0"/>
        <v>100</v>
      </c>
      <c r="H34" s="4">
        <v>3867</v>
      </c>
      <c r="I34" s="13">
        <f t="shared" si="1"/>
        <v>100</v>
      </c>
      <c r="J34" s="9">
        <f t="shared" si="2"/>
        <v>100</v>
      </c>
      <c r="K34" s="4">
        <v>3867</v>
      </c>
      <c r="L34" s="9">
        <f t="shared" si="3"/>
        <v>100</v>
      </c>
      <c r="M34" s="9">
        <f t="shared" si="4"/>
        <v>100</v>
      </c>
      <c r="N34" s="4">
        <v>3867</v>
      </c>
      <c r="O34" s="9">
        <f t="shared" si="5"/>
        <v>100</v>
      </c>
      <c r="P34" s="9">
        <f t="shared" si="6"/>
        <v>100</v>
      </c>
    </row>
    <row r="35" spans="1:16" s="10" customFormat="1" ht="140.25" x14ac:dyDescent="0.2">
      <c r="A35" s="8" t="s">
        <v>91</v>
      </c>
      <c r="B35" s="1" t="s">
        <v>82</v>
      </c>
      <c r="C35" s="1" t="s">
        <v>100</v>
      </c>
      <c r="D35" s="32"/>
      <c r="E35" s="4">
        <v>4219</v>
      </c>
      <c r="F35" s="4">
        <v>4219</v>
      </c>
      <c r="G35" s="13">
        <f t="shared" si="0"/>
        <v>100</v>
      </c>
      <c r="H35" s="4">
        <v>4219</v>
      </c>
      <c r="I35" s="13">
        <f t="shared" si="1"/>
        <v>100</v>
      </c>
      <c r="J35" s="9">
        <f t="shared" si="2"/>
        <v>100</v>
      </c>
      <c r="K35" s="4">
        <v>4219</v>
      </c>
      <c r="L35" s="9">
        <f t="shared" si="3"/>
        <v>100</v>
      </c>
      <c r="M35" s="9">
        <f t="shared" si="4"/>
        <v>100</v>
      </c>
      <c r="N35" s="4">
        <v>4219</v>
      </c>
      <c r="O35" s="9">
        <f t="shared" si="5"/>
        <v>100</v>
      </c>
      <c r="P35" s="9">
        <f t="shared" si="6"/>
        <v>100</v>
      </c>
    </row>
    <row r="36" spans="1:16" s="10" customFormat="1" ht="191.25" x14ac:dyDescent="0.2">
      <c r="A36" s="8" t="s">
        <v>92</v>
      </c>
      <c r="B36" s="1" t="s">
        <v>83</v>
      </c>
      <c r="C36" s="1" t="s">
        <v>101</v>
      </c>
      <c r="D36" s="32"/>
      <c r="E36" s="4">
        <v>391</v>
      </c>
      <c r="F36" s="4">
        <v>391</v>
      </c>
      <c r="G36" s="13">
        <f t="shared" si="0"/>
        <v>100</v>
      </c>
      <c r="H36" s="4">
        <v>391</v>
      </c>
      <c r="I36" s="13">
        <f t="shared" si="1"/>
        <v>100</v>
      </c>
      <c r="J36" s="9">
        <f t="shared" si="2"/>
        <v>100</v>
      </c>
      <c r="K36" s="4">
        <v>391</v>
      </c>
      <c r="L36" s="9">
        <f t="shared" si="3"/>
        <v>100</v>
      </c>
      <c r="M36" s="9">
        <f t="shared" si="4"/>
        <v>100</v>
      </c>
      <c r="N36" s="4">
        <v>391</v>
      </c>
      <c r="O36" s="9">
        <f t="shared" si="5"/>
        <v>100</v>
      </c>
      <c r="P36" s="9">
        <f t="shared" si="6"/>
        <v>100</v>
      </c>
    </row>
    <row r="37" spans="1:16" s="10" customFormat="1" ht="409.5" x14ac:dyDescent="0.2">
      <c r="A37" s="8" t="s">
        <v>93</v>
      </c>
      <c r="B37" s="1" t="s">
        <v>84</v>
      </c>
      <c r="C37" s="1" t="s">
        <v>102</v>
      </c>
      <c r="D37" s="32"/>
      <c r="E37" s="4">
        <v>29</v>
      </c>
      <c r="F37" s="4">
        <v>29</v>
      </c>
      <c r="G37" s="13">
        <f t="shared" si="0"/>
        <v>100</v>
      </c>
      <c r="H37" s="4">
        <v>29</v>
      </c>
      <c r="I37" s="13">
        <f t="shared" si="1"/>
        <v>100</v>
      </c>
      <c r="J37" s="9">
        <f t="shared" si="2"/>
        <v>100</v>
      </c>
      <c r="K37" s="4">
        <v>29</v>
      </c>
      <c r="L37" s="9">
        <f t="shared" si="3"/>
        <v>100</v>
      </c>
      <c r="M37" s="9">
        <f t="shared" si="4"/>
        <v>100</v>
      </c>
      <c r="N37" s="4">
        <v>29</v>
      </c>
      <c r="O37" s="9">
        <f t="shared" si="5"/>
        <v>100</v>
      </c>
      <c r="P37" s="9">
        <f t="shared" si="6"/>
        <v>100</v>
      </c>
    </row>
    <row r="38" spans="1:16" s="10" customFormat="1" ht="114.75" x14ac:dyDescent="0.2">
      <c r="A38" s="8" t="s">
        <v>94</v>
      </c>
      <c r="B38" s="1" t="s">
        <v>85</v>
      </c>
      <c r="C38" s="1" t="s">
        <v>103</v>
      </c>
      <c r="D38" s="32"/>
      <c r="E38" s="4">
        <v>2862</v>
      </c>
      <c r="F38" s="4">
        <v>2862</v>
      </c>
      <c r="G38" s="13">
        <f t="shared" si="0"/>
        <v>100</v>
      </c>
      <c r="H38" s="4">
        <v>2862</v>
      </c>
      <c r="I38" s="13">
        <f t="shared" si="1"/>
        <v>100</v>
      </c>
      <c r="J38" s="9">
        <f t="shared" si="2"/>
        <v>100</v>
      </c>
      <c r="K38" s="4">
        <v>2862</v>
      </c>
      <c r="L38" s="9">
        <f t="shared" si="3"/>
        <v>100</v>
      </c>
      <c r="M38" s="9">
        <f t="shared" si="4"/>
        <v>100</v>
      </c>
      <c r="N38" s="4">
        <v>2862</v>
      </c>
      <c r="O38" s="9">
        <f t="shared" si="5"/>
        <v>100</v>
      </c>
      <c r="P38" s="9">
        <f t="shared" si="6"/>
        <v>100</v>
      </c>
    </row>
    <row r="39" spans="1:16" s="10" customFormat="1" ht="140.25" x14ac:dyDescent="0.2">
      <c r="A39" s="8" t="s">
        <v>95</v>
      </c>
      <c r="B39" s="1" t="s">
        <v>86</v>
      </c>
      <c r="C39" s="1" t="s">
        <v>104</v>
      </c>
      <c r="D39" s="32"/>
      <c r="E39" s="33" t="s">
        <v>75</v>
      </c>
      <c r="F39" s="13">
        <v>1050</v>
      </c>
      <c r="G39" s="13"/>
      <c r="H39" s="4">
        <v>1050</v>
      </c>
      <c r="I39" s="13">
        <f t="shared" si="1"/>
        <v>100</v>
      </c>
      <c r="J39" s="9"/>
      <c r="K39" s="33" t="s">
        <v>75</v>
      </c>
      <c r="L39" s="9"/>
      <c r="M39" s="9"/>
      <c r="N39" s="33" t="s">
        <v>75</v>
      </c>
      <c r="O39" s="9"/>
      <c r="P39" s="9"/>
    </row>
    <row r="40" spans="1:16" s="10" customFormat="1" ht="25.5" x14ac:dyDescent="0.2">
      <c r="A40" s="24">
        <v>4</v>
      </c>
      <c r="B40" s="25" t="s">
        <v>11</v>
      </c>
      <c r="C40" s="29"/>
      <c r="D40" s="29"/>
      <c r="E40" s="27">
        <f>SUM(E41:E46)</f>
        <v>301950</v>
      </c>
      <c r="F40" s="27">
        <f>SUM(F41:F46)</f>
        <v>301950</v>
      </c>
      <c r="G40" s="27">
        <f t="shared" si="0"/>
        <v>100</v>
      </c>
      <c r="H40" s="27">
        <f>SUM(H41:H46)</f>
        <v>227133</v>
      </c>
      <c r="I40" s="27">
        <f t="shared" si="1"/>
        <v>75.222056631892698</v>
      </c>
      <c r="J40" s="28">
        <f t="shared" si="2"/>
        <v>75.222056631892698</v>
      </c>
      <c r="K40" s="27">
        <f>SUM(K41:K46)</f>
        <v>227133</v>
      </c>
      <c r="L40" s="28">
        <f t="shared" si="3"/>
        <v>75.222056631892698</v>
      </c>
      <c r="M40" s="28">
        <f t="shared" si="4"/>
        <v>75.222056631892698</v>
      </c>
      <c r="N40" s="27">
        <f>SUM(N41:N46)</f>
        <v>227133</v>
      </c>
      <c r="O40" s="28">
        <f t="shared" si="5"/>
        <v>75.222056631892698</v>
      </c>
      <c r="P40" s="28">
        <f t="shared" si="6"/>
        <v>75.222056631892698</v>
      </c>
    </row>
    <row r="41" spans="1:16" s="10" customFormat="1" ht="102" x14ac:dyDescent="0.2">
      <c r="A41" s="8" t="s">
        <v>12</v>
      </c>
      <c r="B41" s="1" t="s">
        <v>106</v>
      </c>
      <c r="C41" s="1" t="s">
        <v>111</v>
      </c>
      <c r="D41" s="34" t="s">
        <v>119</v>
      </c>
      <c r="E41" s="3">
        <v>14838</v>
      </c>
      <c r="F41" s="3">
        <v>14838</v>
      </c>
      <c r="G41" s="13">
        <f t="shared" si="0"/>
        <v>100</v>
      </c>
      <c r="H41" s="3">
        <v>14838</v>
      </c>
      <c r="I41" s="13">
        <f t="shared" si="1"/>
        <v>100</v>
      </c>
      <c r="J41" s="9">
        <f t="shared" si="2"/>
        <v>100</v>
      </c>
      <c r="K41" s="3">
        <v>14838</v>
      </c>
      <c r="L41" s="9">
        <f t="shared" si="3"/>
        <v>100</v>
      </c>
      <c r="M41" s="9">
        <f t="shared" si="4"/>
        <v>100</v>
      </c>
      <c r="N41" s="3">
        <v>14838</v>
      </c>
      <c r="O41" s="9">
        <f t="shared" si="5"/>
        <v>100</v>
      </c>
      <c r="P41" s="9">
        <f t="shared" si="6"/>
        <v>100</v>
      </c>
    </row>
    <row r="42" spans="1:16" s="10" customFormat="1" ht="140.25" x14ac:dyDescent="0.2">
      <c r="A42" s="8" t="s">
        <v>121</v>
      </c>
      <c r="B42" s="1" t="s">
        <v>107</v>
      </c>
      <c r="C42" s="1" t="s">
        <v>112</v>
      </c>
      <c r="D42" s="34"/>
      <c r="E42" s="3">
        <v>7929</v>
      </c>
      <c r="F42" s="3">
        <v>7929</v>
      </c>
      <c r="G42" s="13">
        <f t="shared" si="0"/>
        <v>100</v>
      </c>
      <c r="H42" s="3">
        <v>7929</v>
      </c>
      <c r="I42" s="13">
        <f t="shared" si="1"/>
        <v>100</v>
      </c>
      <c r="J42" s="9">
        <f t="shared" si="2"/>
        <v>100</v>
      </c>
      <c r="K42" s="3">
        <v>7929</v>
      </c>
      <c r="L42" s="9">
        <f t="shared" si="3"/>
        <v>100</v>
      </c>
      <c r="M42" s="9">
        <f t="shared" si="4"/>
        <v>100</v>
      </c>
      <c r="N42" s="3">
        <v>7929</v>
      </c>
      <c r="O42" s="9">
        <f t="shared" si="5"/>
        <v>100</v>
      </c>
      <c r="P42" s="9">
        <f t="shared" si="6"/>
        <v>100</v>
      </c>
    </row>
    <row r="43" spans="1:16" s="10" customFormat="1" ht="114.75" x14ac:dyDescent="0.2">
      <c r="A43" s="8" t="s">
        <v>122</v>
      </c>
      <c r="B43" s="1" t="s">
        <v>108</v>
      </c>
      <c r="C43" s="1" t="s">
        <v>113</v>
      </c>
      <c r="D43" s="34"/>
      <c r="E43" s="4">
        <v>189252</v>
      </c>
      <c r="F43" s="4">
        <v>189252</v>
      </c>
      <c r="G43" s="13">
        <f t="shared" si="0"/>
        <v>100</v>
      </c>
      <c r="H43" s="4">
        <v>189252</v>
      </c>
      <c r="I43" s="13">
        <f t="shared" si="1"/>
        <v>100</v>
      </c>
      <c r="J43" s="9">
        <f t="shared" si="2"/>
        <v>100</v>
      </c>
      <c r="K43" s="4">
        <v>189252</v>
      </c>
      <c r="L43" s="9">
        <f t="shared" si="3"/>
        <v>100</v>
      </c>
      <c r="M43" s="9">
        <f t="shared" si="4"/>
        <v>100</v>
      </c>
      <c r="N43" s="4">
        <v>189252</v>
      </c>
      <c r="O43" s="9">
        <f t="shared" si="5"/>
        <v>100</v>
      </c>
      <c r="P43" s="9">
        <f t="shared" si="6"/>
        <v>100</v>
      </c>
    </row>
    <row r="44" spans="1:16" s="10" customFormat="1" ht="140.25" customHeight="1" x14ac:dyDescent="0.2">
      <c r="A44" s="8" t="s">
        <v>123</v>
      </c>
      <c r="B44" s="1" t="s">
        <v>109</v>
      </c>
      <c r="C44" s="1" t="s">
        <v>115</v>
      </c>
      <c r="D44" s="34"/>
      <c r="E44" s="4">
        <v>2582</v>
      </c>
      <c r="F44" s="4">
        <v>2582</v>
      </c>
      <c r="G44" s="13">
        <f t="shared" si="0"/>
        <v>100</v>
      </c>
      <c r="H44" s="4">
        <v>2582</v>
      </c>
      <c r="I44" s="13">
        <f t="shared" si="1"/>
        <v>100</v>
      </c>
      <c r="J44" s="9">
        <f t="shared" si="2"/>
        <v>100</v>
      </c>
      <c r="K44" s="4">
        <v>2582</v>
      </c>
      <c r="L44" s="9">
        <f t="shared" si="3"/>
        <v>100</v>
      </c>
      <c r="M44" s="9">
        <f t="shared" si="4"/>
        <v>100</v>
      </c>
      <c r="N44" s="4">
        <v>2582</v>
      </c>
      <c r="O44" s="9">
        <f t="shared" si="5"/>
        <v>100</v>
      </c>
      <c r="P44" s="9">
        <f t="shared" si="6"/>
        <v>100</v>
      </c>
    </row>
    <row r="45" spans="1:16" s="10" customFormat="1" ht="153" x14ac:dyDescent="0.2">
      <c r="A45" s="8" t="s">
        <v>124</v>
      </c>
      <c r="B45" s="1" t="s">
        <v>110</v>
      </c>
      <c r="C45" s="1" t="s">
        <v>114</v>
      </c>
      <c r="D45" s="34"/>
      <c r="E45" s="4">
        <v>74817</v>
      </c>
      <c r="F45" s="4">
        <v>74817</v>
      </c>
      <c r="G45" s="13">
        <f t="shared" si="0"/>
        <v>100</v>
      </c>
      <c r="H45" s="13" t="s">
        <v>75</v>
      </c>
      <c r="I45" s="13"/>
      <c r="J45" s="9"/>
      <c r="K45" s="9" t="s">
        <v>75</v>
      </c>
      <c r="L45" s="9"/>
      <c r="M45" s="9"/>
      <c r="N45" s="9" t="s">
        <v>75</v>
      </c>
      <c r="O45" s="9"/>
      <c r="P45" s="9"/>
    </row>
    <row r="46" spans="1:16" s="10" customFormat="1" ht="153" x14ac:dyDescent="0.2">
      <c r="A46" s="8" t="s">
        <v>125</v>
      </c>
      <c r="B46" s="1" t="s">
        <v>110</v>
      </c>
      <c r="C46" s="1" t="s">
        <v>114</v>
      </c>
      <c r="D46" s="34"/>
      <c r="E46" s="4">
        <v>12532</v>
      </c>
      <c r="F46" s="4">
        <v>12532</v>
      </c>
      <c r="G46" s="13">
        <f t="shared" si="0"/>
        <v>100</v>
      </c>
      <c r="H46" s="4">
        <v>12532</v>
      </c>
      <c r="I46" s="13">
        <f t="shared" si="1"/>
        <v>100</v>
      </c>
      <c r="J46" s="9">
        <f t="shared" si="2"/>
        <v>100</v>
      </c>
      <c r="K46" s="4">
        <v>12532</v>
      </c>
      <c r="L46" s="9">
        <f t="shared" si="3"/>
        <v>100</v>
      </c>
      <c r="M46" s="9">
        <f t="shared" si="4"/>
        <v>100</v>
      </c>
      <c r="N46" s="4">
        <v>12532</v>
      </c>
      <c r="O46" s="9">
        <f t="shared" si="5"/>
        <v>100</v>
      </c>
      <c r="P46" s="9">
        <f t="shared" si="6"/>
        <v>100</v>
      </c>
    </row>
    <row r="47" spans="1:16" s="10" customFormat="1" ht="25.5" x14ac:dyDescent="0.2">
      <c r="A47" s="24">
        <v>5</v>
      </c>
      <c r="B47" s="25" t="s">
        <v>13</v>
      </c>
      <c r="C47" s="25"/>
      <c r="D47" s="25"/>
      <c r="E47" s="27">
        <f>SUM(E48)</f>
        <v>5255</v>
      </c>
      <c r="F47" s="27">
        <f>SUM(F48)</f>
        <v>5255</v>
      </c>
      <c r="G47" s="27">
        <f t="shared" si="0"/>
        <v>100</v>
      </c>
      <c r="H47" s="27">
        <f>SUM(H48)</f>
        <v>5255</v>
      </c>
      <c r="I47" s="27">
        <f t="shared" si="1"/>
        <v>100</v>
      </c>
      <c r="J47" s="28">
        <f t="shared" si="2"/>
        <v>100</v>
      </c>
      <c r="K47" s="27">
        <f>SUM(K48)</f>
        <v>5255</v>
      </c>
      <c r="L47" s="28">
        <f t="shared" si="3"/>
        <v>100</v>
      </c>
      <c r="M47" s="28">
        <f t="shared" si="4"/>
        <v>100</v>
      </c>
      <c r="N47" s="28">
        <f>SUM(N48)</f>
        <v>5255</v>
      </c>
      <c r="O47" s="28">
        <f t="shared" si="5"/>
        <v>100</v>
      </c>
      <c r="P47" s="28">
        <f t="shared" si="6"/>
        <v>100</v>
      </c>
    </row>
    <row r="48" spans="1:16" s="10" customFormat="1" ht="140.25" x14ac:dyDescent="0.2">
      <c r="A48" s="8" t="s">
        <v>14</v>
      </c>
      <c r="B48" s="1" t="s">
        <v>118</v>
      </c>
      <c r="C48" s="1" t="s">
        <v>117</v>
      </c>
      <c r="D48" s="1" t="s">
        <v>116</v>
      </c>
      <c r="E48" s="3">
        <v>5255</v>
      </c>
      <c r="F48" s="3">
        <v>5255</v>
      </c>
      <c r="G48" s="13">
        <f t="shared" si="0"/>
        <v>100</v>
      </c>
      <c r="H48" s="3">
        <v>5255</v>
      </c>
      <c r="I48" s="13">
        <f t="shared" si="1"/>
        <v>100</v>
      </c>
      <c r="J48" s="9">
        <f t="shared" si="2"/>
        <v>100</v>
      </c>
      <c r="K48" s="3">
        <v>5255</v>
      </c>
      <c r="L48" s="9">
        <f t="shared" si="3"/>
        <v>100</v>
      </c>
      <c r="M48" s="9">
        <f t="shared" si="4"/>
        <v>100</v>
      </c>
      <c r="N48" s="3">
        <v>5255</v>
      </c>
      <c r="O48" s="9">
        <f t="shared" si="5"/>
        <v>100</v>
      </c>
      <c r="P48" s="9">
        <f t="shared" si="6"/>
        <v>100</v>
      </c>
    </row>
    <row r="49" spans="1:18" s="10" customFormat="1" ht="76.5" x14ac:dyDescent="0.2">
      <c r="A49" s="24"/>
      <c r="B49" s="25" t="s">
        <v>15</v>
      </c>
      <c r="C49" s="29"/>
      <c r="D49" s="29"/>
      <c r="E49" s="27">
        <f>SUM(E6+E13+E30+E40+E47)</f>
        <v>18088723</v>
      </c>
      <c r="F49" s="27">
        <f>SUM(F6+F13+F30+F40+F47)</f>
        <v>18636832</v>
      </c>
      <c r="G49" s="27">
        <f t="shared" si="0"/>
        <v>103.03011439779358</v>
      </c>
      <c r="H49" s="27">
        <f>SUM(H6+H13+H30+H40+H47)</f>
        <v>18391464</v>
      </c>
      <c r="I49" s="27">
        <f t="shared" si="1"/>
        <v>98.683424307307163</v>
      </c>
      <c r="J49" s="28">
        <f t="shared" si="2"/>
        <v>101.67364495547862</v>
      </c>
      <c r="K49" s="27">
        <f>SUM(K6+K13+K30+K40+K47)</f>
        <v>18118764</v>
      </c>
      <c r="L49" s="28">
        <f t="shared" si="3"/>
        <v>97.220192788130518</v>
      </c>
      <c r="M49" s="28">
        <f t="shared" si="4"/>
        <v>100.16607584736634</v>
      </c>
      <c r="N49" s="27">
        <f>SUM(N6+N13+N30+N40+N47)</f>
        <v>18099161</v>
      </c>
      <c r="O49" s="28">
        <f t="shared" si="5"/>
        <v>97.115008602320401</v>
      </c>
      <c r="P49" s="28">
        <f t="shared" si="6"/>
        <v>100.05770446039779</v>
      </c>
    </row>
    <row r="50" spans="1:18" ht="15" customHeight="1" x14ac:dyDescent="0.2">
      <c r="A50" s="14"/>
      <c r="B50" s="14"/>
      <c r="C50" s="14"/>
      <c r="D50" s="14"/>
      <c r="E50" s="14"/>
      <c r="F50" s="14"/>
      <c r="G50" s="14"/>
      <c r="H50" s="14"/>
      <c r="I50" s="14"/>
      <c r="Q50" s="10"/>
      <c r="R50" s="10"/>
    </row>
    <row r="51" spans="1:18" ht="45" customHeight="1" x14ac:dyDescent="0.2">
      <c r="A51" s="15"/>
      <c r="B51" s="15"/>
      <c r="C51" s="15"/>
      <c r="D51" s="15"/>
      <c r="E51" s="15"/>
      <c r="F51" s="15"/>
      <c r="G51" s="15"/>
      <c r="H51" s="15"/>
      <c r="I51" s="15"/>
      <c r="Q51" s="10"/>
      <c r="R51" s="10"/>
    </row>
    <row r="52" spans="1:18" ht="15" customHeight="1" x14ac:dyDescent="0.2">
      <c r="A52" s="15"/>
      <c r="B52" s="15"/>
      <c r="C52" s="15"/>
      <c r="D52" s="15"/>
      <c r="E52" s="15"/>
      <c r="F52" s="15"/>
      <c r="G52" s="15"/>
      <c r="H52" s="15"/>
      <c r="I52" s="15"/>
      <c r="Q52" s="10"/>
      <c r="R52" s="10"/>
    </row>
    <row r="53" spans="1:18" ht="29.25" customHeight="1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54" spans="1:18" ht="12" customHeight="1" x14ac:dyDescent="0.2"/>
    <row r="55" spans="1:18" ht="12" customHeight="1" x14ac:dyDescent="0.2"/>
    <row r="56" spans="1:18" ht="12" customHeight="1" x14ac:dyDescent="0.2"/>
    <row r="57" spans="1:18" ht="12" customHeight="1" x14ac:dyDescent="0.2"/>
    <row r="58" spans="1:18" ht="12" customHeight="1" x14ac:dyDescent="0.2"/>
    <row r="59" spans="1:18" ht="12" customHeight="1" x14ac:dyDescent="0.2"/>
    <row r="60" spans="1:18" ht="12" customHeight="1" x14ac:dyDescent="0.2"/>
    <row r="61" spans="1:18" ht="12" customHeight="1" x14ac:dyDescent="0.2"/>
    <row r="62" spans="1:18" ht="12" customHeight="1" x14ac:dyDescent="0.2"/>
    <row r="63" spans="1:18" ht="12" customHeight="1" x14ac:dyDescent="0.2"/>
    <row r="64" spans="1:18" ht="12" customHeight="1" x14ac:dyDescent="0.2"/>
    <row r="65" ht="12" customHeight="1" x14ac:dyDescent="0.2"/>
    <row r="66" ht="12" customHeight="1" x14ac:dyDescent="0.2"/>
  </sheetData>
  <protectedRanges>
    <protectedRange password="C71F" sqref="B20:B21" name="Наименование_3"/>
  </protectedRanges>
  <mergeCells count="16">
    <mergeCell ref="L1:P1"/>
    <mergeCell ref="A2:P2"/>
    <mergeCell ref="E3:P3"/>
    <mergeCell ref="A4:A5"/>
    <mergeCell ref="B4:B5"/>
    <mergeCell ref="C4:C5"/>
    <mergeCell ref="D4:D5"/>
    <mergeCell ref="E4:P4"/>
    <mergeCell ref="A50:I50"/>
    <mergeCell ref="A51:I51"/>
    <mergeCell ref="A52:I52"/>
    <mergeCell ref="A53:I53"/>
    <mergeCell ref="D7:D12"/>
    <mergeCell ref="D41:D46"/>
    <mergeCell ref="D14:D29"/>
    <mergeCell ref="D31:D39"/>
  </mergeCells>
  <printOptions horizontalCentered="1"/>
  <pageMargins left="0.31496062992125984" right="0.31496062992125984" top="0.36" bottom="0.35433070866141736" header="0.17" footer="0.31496062992125984"/>
  <pageSetup paperSize="9" scale="59" fitToHeight="0" orientation="landscape" r:id="rId1"/>
  <headerFooter differentFirst="1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налоговых льгот 25-27</vt:lpstr>
      <vt:lpstr>'Оценка налоговых льгот 25-27'!Заголовки_для_печати</vt:lpstr>
      <vt:lpstr>'Оценка налоговых льгот 25-27'!Область_печати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Таран Елизавета Павловна</cp:lastModifiedBy>
  <cp:revision>1</cp:revision>
  <cp:lastPrinted>2024-11-01T00:39:58Z</cp:lastPrinted>
  <dcterms:created xsi:type="dcterms:W3CDTF">2006-09-16T00:00:00Z</dcterms:created>
  <dcterms:modified xsi:type="dcterms:W3CDTF">2024-11-01T00:40:00Z</dcterms:modified>
  <dc:language>ru-RU</dc:language>
</cp:coreProperties>
</file>