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3.ЗАКС\Приложения к ПЗ\"/>
    </mc:Choice>
  </mc:AlternateContent>
  <bookViews>
    <workbookView xWindow="0" yWindow="0" windowWidth="7500" windowHeight="2010" tabRatio="500"/>
  </bookViews>
  <sheets>
    <sheet name="Прогноз основных характеристик" sheetId="1" r:id="rId1"/>
  </sheets>
  <definedNames>
    <definedName name="_xlnm.Print_Titles" localSheetId="0">'Прогноз основных характеристик'!$4:$4</definedName>
    <definedName name="_xlnm.Print_Area" localSheetId="0">'Прогноз основных характеристик'!$A$1:$N$39</definedName>
  </definedNames>
  <calcPr calcId="162913"/>
</workbook>
</file>

<file path=xl/calcChain.xml><?xml version="1.0" encoding="utf-8"?>
<calcChain xmlns="http://schemas.openxmlformats.org/spreadsheetml/2006/main">
  <c r="L22" i="1" l="1"/>
  <c r="I22" i="1"/>
  <c r="F22" i="1"/>
  <c r="L39" i="1" l="1"/>
  <c r="I39" i="1"/>
  <c r="F39" i="1"/>
  <c r="N19" i="1" l="1"/>
  <c r="M19" i="1"/>
  <c r="K19" i="1"/>
  <c r="J19" i="1"/>
  <c r="H19" i="1"/>
  <c r="G19" i="1"/>
  <c r="E19" i="1"/>
  <c r="N38" i="1"/>
  <c r="M38" i="1"/>
  <c r="K38" i="1"/>
  <c r="J38" i="1"/>
  <c r="H38" i="1"/>
  <c r="G38" i="1"/>
  <c r="E38" i="1"/>
  <c r="E10" i="1" l="1"/>
  <c r="N39" i="1" l="1"/>
  <c r="N37" i="1"/>
  <c r="M37" i="1"/>
  <c r="K37" i="1"/>
  <c r="J37" i="1"/>
  <c r="H37" i="1"/>
  <c r="G37" i="1"/>
  <c r="E37" i="1"/>
  <c r="N36" i="1"/>
  <c r="M36" i="1"/>
  <c r="K36" i="1"/>
  <c r="J36" i="1"/>
  <c r="H36" i="1"/>
  <c r="G36" i="1"/>
  <c r="E36" i="1"/>
  <c r="N34" i="1"/>
  <c r="M34" i="1"/>
  <c r="K34" i="1"/>
  <c r="J34" i="1"/>
  <c r="H34" i="1"/>
  <c r="G34" i="1"/>
  <c r="E34" i="1"/>
  <c r="N32" i="1"/>
  <c r="M32" i="1"/>
  <c r="K32" i="1"/>
  <c r="J32" i="1"/>
  <c r="H32" i="1"/>
  <c r="G32" i="1"/>
  <c r="E32" i="1"/>
  <c r="N31" i="1"/>
  <c r="M31" i="1"/>
  <c r="K31" i="1"/>
  <c r="J31" i="1"/>
  <c r="H31" i="1"/>
  <c r="G31" i="1"/>
  <c r="E31" i="1"/>
  <c r="N30" i="1"/>
  <c r="M30" i="1"/>
  <c r="K30" i="1"/>
  <c r="J30" i="1"/>
  <c r="H30" i="1"/>
  <c r="G30" i="1"/>
  <c r="E30" i="1"/>
  <c r="N29" i="1"/>
  <c r="M29" i="1"/>
  <c r="K29" i="1"/>
  <c r="J29" i="1"/>
  <c r="H29" i="1"/>
  <c r="G29" i="1"/>
  <c r="E29" i="1"/>
  <c r="N28" i="1"/>
  <c r="M28" i="1"/>
  <c r="K28" i="1"/>
  <c r="J28" i="1"/>
  <c r="H28" i="1"/>
  <c r="G28" i="1"/>
  <c r="E28" i="1"/>
  <c r="N27" i="1"/>
  <c r="M27" i="1"/>
  <c r="K27" i="1"/>
  <c r="J27" i="1"/>
  <c r="H27" i="1"/>
  <c r="G27" i="1"/>
  <c r="E27" i="1"/>
  <c r="N25" i="1"/>
  <c r="M25" i="1"/>
  <c r="K25" i="1"/>
  <c r="J25" i="1"/>
  <c r="H25" i="1"/>
  <c r="G25" i="1"/>
  <c r="E25" i="1"/>
  <c r="N24" i="1"/>
  <c r="M24" i="1"/>
  <c r="K24" i="1"/>
  <c r="J24" i="1"/>
  <c r="H24" i="1"/>
  <c r="G24" i="1"/>
  <c r="E24" i="1"/>
  <c r="N22" i="1"/>
  <c r="M22" i="1"/>
  <c r="K22" i="1"/>
  <c r="J22" i="1"/>
  <c r="H22" i="1"/>
  <c r="G22" i="1"/>
  <c r="E22" i="1"/>
  <c r="N20" i="1"/>
  <c r="M20" i="1"/>
  <c r="K20" i="1"/>
  <c r="J20" i="1"/>
  <c r="H20" i="1"/>
  <c r="G20" i="1"/>
  <c r="E20" i="1"/>
  <c r="N18" i="1"/>
  <c r="M18" i="1"/>
  <c r="K18" i="1"/>
  <c r="J18" i="1"/>
  <c r="H18" i="1"/>
  <c r="G18" i="1"/>
  <c r="E18" i="1"/>
  <c r="N17" i="1"/>
  <c r="M17" i="1"/>
  <c r="K17" i="1"/>
  <c r="J17" i="1"/>
  <c r="H17" i="1"/>
  <c r="G17" i="1"/>
  <c r="E17" i="1"/>
  <c r="N16" i="1"/>
  <c r="M16" i="1"/>
  <c r="K16" i="1"/>
  <c r="J16" i="1"/>
  <c r="H16" i="1"/>
  <c r="G16" i="1"/>
  <c r="E16" i="1"/>
  <c r="N15" i="1"/>
  <c r="M15" i="1"/>
  <c r="K15" i="1"/>
  <c r="J15" i="1"/>
  <c r="H15" i="1"/>
  <c r="G15" i="1"/>
  <c r="E15" i="1"/>
  <c r="N13" i="1"/>
  <c r="M13" i="1"/>
  <c r="K13" i="1"/>
  <c r="J13" i="1"/>
  <c r="H13" i="1"/>
  <c r="G13" i="1"/>
  <c r="E13" i="1"/>
  <c r="N12" i="1"/>
  <c r="M12" i="1"/>
  <c r="K12" i="1"/>
  <c r="J12" i="1"/>
  <c r="H12" i="1"/>
  <c r="G12" i="1"/>
  <c r="E12" i="1"/>
  <c r="N10" i="1"/>
  <c r="M10" i="1"/>
  <c r="K10" i="1"/>
  <c r="J10" i="1"/>
  <c r="H10" i="1"/>
  <c r="G10" i="1"/>
  <c r="N8" i="1"/>
  <c r="M8" i="1"/>
  <c r="K8" i="1"/>
  <c r="J8" i="1"/>
  <c r="H8" i="1"/>
  <c r="G8" i="1"/>
  <c r="E8" i="1"/>
  <c r="N7" i="1"/>
  <c r="M7" i="1"/>
  <c r="K7" i="1"/>
  <c r="J7" i="1"/>
  <c r="H7" i="1"/>
  <c r="G7" i="1"/>
  <c r="E7" i="1"/>
  <c r="N6" i="1"/>
  <c r="M6" i="1"/>
  <c r="K6" i="1"/>
  <c r="J6" i="1"/>
  <c r="H6" i="1"/>
  <c r="G6" i="1"/>
  <c r="E6" i="1"/>
  <c r="E39" i="1" l="1"/>
  <c r="K39" i="1"/>
  <c r="H39" i="1"/>
</calcChain>
</file>

<file path=xl/sharedStrings.xml><?xml version="1.0" encoding="utf-8"?>
<sst xmlns="http://schemas.openxmlformats.org/spreadsheetml/2006/main" count="84" uniqueCount="62">
  <si>
    <t>в тыс. рублей</t>
  </si>
  <si>
    <t>№ п/п</t>
  </si>
  <si>
    <t>Наименование показателя</t>
  </si>
  <si>
    <t>1.1</t>
  </si>
  <si>
    <t>ДОХОДЫ - ВСЕГО</t>
  </si>
  <si>
    <t>1.2</t>
  </si>
  <si>
    <t>РАСХОДЫ - ВСЕГО</t>
  </si>
  <si>
    <t>1.3</t>
  </si>
  <si>
    <t>ДЕФИЦИТ (-), ПРОФИЦИТ (+)</t>
  </si>
  <si>
    <t>2</t>
  </si>
  <si>
    <t>БЮДЖЕТ ПРИМОРСКОГО КРАЯ</t>
  </si>
  <si>
    <t>2.1</t>
  </si>
  <si>
    <t>в том числе:</t>
  </si>
  <si>
    <t>2.1.1</t>
  </si>
  <si>
    <t>Налоговые и неналоговые доходы</t>
  </si>
  <si>
    <t>2.1.2</t>
  </si>
  <si>
    <t>Безвозмездные поступления от других бюджетов бюджетной системы Российской Федерации</t>
  </si>
  <si>
    <t>из них:</t>
  </si>
  <si>
    <t>2.1.2.1</t>
  </si>
  <si>
    <t>дотации</t>
  </si>
  <si>
    <t>2.1.2.2</t>
  </si>
  <si>
    <t>субсидии</t>
  </si>
  <si>
    <t>2.1.2.3</t>
  </si>
  <si>
    <t>субвенции</t>
  </si>
  <si>
    <t>2.1.2.4</t>
  </si>
  <si>
    <t>иные межбюджетные трансферты</t>
  </si>
  <si>
    <t>2.2</t>
  </si>
  <si>
    <t>2.3</t>
  </si>
  <si>
    <t>3</t>
  </si>
  <si>
    <t>3.1</t>
  </si>
  <si>
    <t>3.1.1</t>
  </si>
  <si>
    <t>3.1.2</t>
  </si>
  <si>
    <t>3.1.2.1</t>
  </si>
  <si>
    <t>3.1.2.2</t>
  </si>
  <si>
    <t>3.1.2.3</t>
  </si>
  <si>
    <t>3.1.2.4</t>
  </si>
  <si>
    <t>3.2</t>
  </si>
  <si>
    <t>3.3</t>
  </si>
  <si>
    <t>4</t>
  </si>
  <si>
    <t>БЮДЖЕТ ТЕРРИТОРИАЛЬНОГО ФОНДА ОБЯЗАТЕЛЬНОГО МЕДИЦИНСКОГО СТРАХОВАНИЯ ПРИМОРСКОГО КРАЯ</t>
  </si>
  <si>
    <t>4.1</t>
  </si>
  <si>
    <t>4.1.1</t>
  </si>
  <si>
    <t>4.1.2</t>
  </si>
  <si>
    <t>4.2</t>
  </si>
  <si>
    <t>4.3</t>
  </si>
  <si>
    <t>СВОД БЮДЖЕТОВ МУНИЦИПАЛЬНЫХ ОБРАЗОВАНИЙ ПРИМОРСКОГО КРАЯ</t>
  </si>
  <si>
    <t>Прогноз основных характеристик консолидированного бюджета Приморского края, бюджета Приморского края, свода бюджетов муниципальных образований, а также бюджета территориального фонда обязательного медицинского страхования Приморского края на очередной 2025 финансовый год и плановый период 2026 и 2027 годов</t>
  </si>
  <si>
    <t>Прогноз на 2025 год, тыс. руб.</t>
  </si>
  <si>
    <t>Прогноз на 2025 год к Уточненному плану (оценке) на 2024 год, %</t>
  </si>
  <si>
    <t>Прогноз на 2025 год к Факту на 2023 год, %</t>
  </si>
  <si>
    <t>Прогноз на 2026 год, тыс. руб.</t>
  </si>
  <si>
    <t>Прогноз на 2026 год к Уточненному плану (оценке) на 2024 год, %</t>
  </si>
  <si>
    <t>Прогноз на 2026 год к Факту на 2023 год, %</t>
  </si>
  <si>
    <t>Прогноз на 2027 год, тыс. руб.</t>
  </si>
  <si>
    <t>Прогноз на 2027 год к Уточненному плану (оценке) на 2024 год, %</t>
  </si>
  <si>
    <t>Прогноз на 2027 год к Факту на 2023 год, %</t>
  </si>
  <si>
    <t>Уточненный план (оценка) 2024 года к Факту за 2023 год, %</t>
  </si>
  <si>
    <r>
      <t xml:space="preserve">Уточненный план (оценка) на текущий 2024 год, </t>
    </r>
    <r>
      <rPr>
        <b/>
        <sz val="11"/>
        <color rgb="FF000000"/>
        <rFont val="Times New Roman"/>
        <family val="1"/>
        <charset val="204"/>
      </rPr>
      <t>тыс. руб.</t>
    </r>
  </si>
  <si>
    <t>-</t>
  </si>
  <si>
    <t>Факт за отчетный 2023 год,
тыс. руб.</t>
  </si>
  <si>
    <t>КОНСОЛИДИРОВАННЫЙ БЮДЖЕТ ПРИМОРСКОГО КРАЯ</t>
  </si>
  <si>
    <t>Приложение № 5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</si>
</sst>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"/>
  </numFmts>
  <fonts count="8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2" applyFill="1" applyAlignment="1" applyProtection="1"/>
    <xf numFmtId="0" fontId="2" fillId="0" borderId="0" xfId="2" applyFont="1" applyFill="1" applyAlignment="1" applyProtection="1">
      <alignment horizontal="right" wrapText="1"/>
    </xf>
    <xf numFmtId="0" fontId="2" fillId="0" borderId="0" xfId="2" applyFont="1" applyFill="1" applyAlignment="1" applyProtection="1">
      <alignment horizontal="right"/>
    </xf>
    <xf numFmtId="43" fontId="1" fillId="0" borderId="0" xfId="3" applyFont="1" applyFill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49" fontId="2" fillId="0" borderId="0" xfId="0" applyNumberFormat="1" applyFont="1" applyFill="1" applyAlignment="1" applyProtection="1">
      <alignment wrapText="1"/>
    </xf>
    <xf numFmtId="0" fontId="3" fillId="0" borderId="0" xfId="0" applyFont="1" applyFill="1" applyBorder="1" applyAlignment="1" applyProtection="1">
      <alignment horizont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top" wrapText="1" indent="1"/>
    </xf>
    <xf numFmtId="49" fontId="4" fillId="0" borderId="1" xfId="0" applyNumberFormat="1" applyFont="1" applyFill="1" applyBorder="1" applyAlignment="1" applyProtection="1">
      <alignment horizontal="left" vertical="top" wrapText="1" indent="2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tabSelected="1" view="pageBreakPreview" zoomScale="60" zoomScaleNormal="100" workbookViewId="0">
      <selection activeCell="AI4" sqref="AI4"/>
    </sheetView>
  </sheetViews>
  <sheetFormatPr defaultColWidth="9.140625" defaultRowHeight="15.75" x14ac:dyDescent="0.25"/>
  <cols>
    <col min="1" max="1" width="8.85546875" style="14" customWidth="1"/>
    <col min="2" max="2" width="48" style="13" bestFit="1" customWidth="1"/>
    <col min="3" max="3" width="15.140625" style="13" bestFit="1" customWidth="1"/>
    <col min="4" max="4" width="22.28515625" style="13" bestFit="1" customWidth="1"/>
    <col min="5" max="5" width="19.42578125" style="13" customWidth="1"/>
    <col min="6" max="6" width="22.7109375" style="13" bestFit="1" customWidth="1"/>
    <col min="7" max="7" width="12.140625" style="13" bestFit="1" customWidth="1"/>
    <col min="8" max="8" width="11.42578125" style="13" bestFit="1" customWidth="1"/>
    <col min="9" max="9" width="22.7109375" style="13" bestFit="1" customWidth="1"/>
    <col min="10" max="10" width="12.140625" style="13" bestFit="1" customWidth="1"/>
    <col min="11" max="11" width="11.42578125" style="13" bestFit="1" customWidth="1"/>
    <col min="12" max="12" width="22.7109375" style="13" bestFit="1" customWidth="1"/>
    <col min="13" max="13" width="13.140625" style="13" bestFit="1" customWidth="1"/>
    <col min="14" max="14" width="13.140625" style="13" customWidth="1"/>
    <col min="15" max="16384" width="9.140625" style="13"/>
  </cols>
  <sheetData>
    <row r="1" spans="1:17" s="8" customFormat="1" ht="44.25" customHeight="1" x14ac:dyDescent="0.25">
      <c r="L1" s="9" t="s">
        <v>61</v>
      </c>
      <c r="M1" s="10"/>
      <c r="N1" s="10"/>
      <c r="O1" s="11"/>
      <c r="P1" s="11"/>
      <c r="Q1" s="11"/>
    </row>
    <row r="2" spans="1:17" ht="33" customHeight="1" x14ac:dyDescent="0.25">
      <c r="A2" s="12" t="s">
        <v>46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7" x14ac:dyDescent="0.25">
      <c r="M3" s="15" t="s">
        <v>0</v>
      </c>
      <c r="N3" s="15"/>
    </row>
    <row r="4" spans="1:17" ht="159" customHeight="1" x14ac:dyDescent="0.25">
      <c r="A4" s="16" t="s">
        <v>1</v>
      </c>
      <c r="B4" s="2" t="s">
        <v>2</v>
      </c>
      <c r="C4" s="2" t="s">
        <v>59</v>
      </c>
      <c r="D4" s="2" t="s">
        <v>57</v>
      </c>
      <c r="E4" s="17" t="s">
        <v>56</v>
      </c>
      <c r="F4" s="2" t="s">
        <v>47</v>
      </c>
      <c r="G4" s="17" t="s">
        <v>48</v>
      </c>
      <c r="H4" s="17" t="s">
        <v>49</v>
      </c>
      <c r="I4" s="2" t="s">
        <v>50</v>
      </c>
      <c r="J4" s="17" t="s">
        <v>51</v>
      </c>
      <c r="K4" s="17" t="s">
        <v>52</v>
      </c>
      <c r="L4" s="2" t="s">
        <v>53</v>
      </c>
      <c r="M4" s="17" t="s">
        <v>54</v>
      </c>
      <c r="N4" s="17" t="s">
        <v>55</v>
      </c>
    </row>
    <row r="5" spans="1:17" s="19" customFormat="1" ht="28.5" customHeight="1" x14ac:dyDescent="0.25">
      <c r="A5" s="16">
        <v>1</v>
      </c>
      <c r="B5" s="18" t="s">
        <v>60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7" s="1" customFormat="1" x14ac:dyDescent="0.25">
      <c r="A6" s="3" t="s">
        <v>3</v>
      </c>
      <c r="B6" s="4" t="s">
        <v>4</v>
      </c>
      <c r="C6" s="5">
        <v>257455251.90000001</v>
      </c>
      <c r="D6" s="5">
        <v>254183332.53182998</v>
      </c>
      <c r="E6" s="5">
        <f t="shared" ref="E6:E39" si="0">D6*100/C6</f>
        <v>98.729130851274732</v>
      </c>
      <c r="F6" s="5">
        <v>268475378.55228001</v>
      </c>
      <c r="G6" s="5">
        <f t="shared" ref="G6:G38" si="1">F6*100/D6</f>
        <v>105.62273138765316</v>
      </c>
      <c r="H6" s="5">
        <f t="shared" ref="H6:H39" si="2">F6*100/C6</f>
        <v>104.28040468040652</v>
      </c>
      <c r="I6" s="5">
        <v>272441420.38652003</v>
      </c>
      <c r="J6" s="5">
        <f t="shared" ref="J6:J38" si="3">I6*100/D6</f>
        <v>107.1830389793177</v>
      </c>
      <c r="K6" s="5">
        <f t="shared" ref="K6:K39" si="4">I6*100/C6</f>
        <v>105.82088280426336</v>
      </c>
      <c r="L6" s="5">
        <v>266789023.96022499</v>
      </c>
      <c r="M6" s="6">
        <f t="shared" ref="M6:M38" si="5">L6*100/D6</f>
        <v>104.95929111591786</v>
      </c>
      <c r="N6" s="6">
        <f t="shared" ref="N6:N39" si="6">L6*100/C6</f>
        <v>103.62539586640493</v>
      </c>
    </row>
    <row r="7" spans="1:17" s="1" customFormat="1" x14ac:dyDescent="0.25">
      <c r="A7" s="3" t="s">
        <v>5</v>
      </c>
      <c r="B7" s="4" t="s">
        <v>6</v>
      </c>
      <c r="C7" s="5">
        <v>255201409.5</v>
      </c>
      <c r="D7" s="7">
        <v>287227249.60000002</v>
      </c>
      <c r="E7" s="5">
        <f t="shared" si="0"/>
        <v>112.54924107305921</v>
      </c>
      <c r="F7" s="5">
        <v>297737645.69999999</v>
      </c>
      <c r="G7" s="5">
        <f t="shared" si="1"/>
        <v>103.65926147837192</v>
      </c>
      <c r="H7" s="5">
        <f t="shared" si="2"/>
        <v>116.66771209584562</v>
      </c>
      <c r="I7" s="5">
        <v>275526365.5</v>
      </c>
      <c r="J7" s="5">
        <f t="shared" si="3"/>
        <v>95.926262526868541</v>
      </c>
      <c r="K7" s="5">
        <f t="shared" si="4"/>
        <v>107.96428046374093</v>
      </c>
      <c r="L7" s="5">
        <v>270001330.10000002</v>
      </c>
      <c r="M7" s="6">
        <f t="shared" si="5"/>
        <v>94.002686192208699</v>
      </c>
      <c r="N7" s="6">
        <f t="shared" si="6"/>
        <v>105.7993098976203</v>
      </c>
    </row>
    <row r="8" spans="1:17" s="1" customFormat="1" x14ac:dyDescent="0.25">
      <c r="A8" s="3" t="s">
        <v>7</v>
      </c>
      <c r="B8" s="4" t="s">
        <v>8</v>
      </c>
      <c r="C8" s="5">
        <v>2253842.2999999998</v>
      </c>
      <c r="D8" s="7">
        <v>-29432946.100000001</v>
      </c>
      <c r="E8" s="5">
        <f t="shared" si="0"/>
        <v>-1305.9008653799781</v>
      </c>
      <c r="F8" s="5">
        <v>-29262267.199999999</v>
      </c>
      <c r="G8" s="5">
        <f t="shared" si="1"/>
        <v>99.420109358335694</v>
      </c>
      <c r="H8" s="5">
        <f t="shared" si="2"/>
        <v>-1298.3280684722265</v>
      </c>
      <c r="I8" s="5">
        <v>-3084945.1</v>
      </c>
      <c r="J8" s="5">
        <f t="shared" si="3"/>
        <v>10.481265074582527</v>
      </c>
      <c r="K8" s="5">
        <f t="shared" si="4"/>
        <v>-136.87493131174264</v>
      </c>
      <c r="L8" s="5">
        <v>-3212306.1</v>
      </c>
      <c r="M8" s="6">
        <f t="shared" si="5"/>
        <v>10.913980846789917</v>
      </c>
      <c r="N8" s="6">
        <f t="shared" si="6"/>
        <v>-142.5257703256346</v>
      </c>
    </row>
    <row r="9" spans="1:17" s="19" customFormat="1" x14ac:dyDescent="0.25">
      <c r="A9" s="20" t="s">
        <v>9</v>
      </c>
      <c r="B9" s="21" t="s">
        <v>10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7" s="1" customFormat="1" x14ac:dyDescent="0.25">
      <c r="A10" s="3" t="s">
        <v>11</v>
      </c>
      <c r="B10" s="4" t="s">
        <v>4</v>
      </c>
      <c r="C10" s="5">
        <v>220713511.69999999</v>
      </c>
      <c r="D10" s="5">
        <v>213063305.81268999</v>
      </c>
      <c r="E10" s="5">
        <f t="shared" si="0"/>
        <v>96.533875145030365</v>
      </c>
      <c r="F10" s="5">
        <v>226837860.11346999</v>
      </c>
      <c r="G10" s="5">
        <f t="shared" si="1"/>
        <v>106.4650054349995</v>
      </c>
      <c r="H10" s="5">
        <f t="shared" si="2"/>
        <v>102.77479541977222</v>
      </c>
      <c r="I10" s="5">
        <v>229762963.98673999</v>
      </c>
      <c r="J10" s="5">
        <f t="shared" si="3"/>
        <v>107.8378856041646</v>
      </c>
      <c r="K10" s="5">
        <f t="shared" si="4"/>
        <v>104.10008984816493</v>
      </c>
      <c r="L10" s="5">
        <v>223043606.15044999</v>
      </c>
      <c r="M10" s="6">
        <f t="shared" si="5"/>
        <v>104.68419482167143</v>
      </c>
      <c r="N10" s="6">
        <f t="shared" si="6"/>
        <v>101.05570992573266</v>
      </c>
    </row>
    <row r="11" spans="1:17" s="1" customFormat="1" x14ac:dyDescent="0.25">
      <c r="A11" s="3"/>
      <c r="B11" s="22" t="s">
        <v>12</v>
      </c>
      <c r="C11" s="5"/>
      <c r="D11" s="5"/>
      <c r="E11" s="23"/>
      <c r="F11" s="23"/>
      <c r="G11" s="23"/>
      <c r="H11" s="23"/>
      <c r="I11" s="23"/>
      <c r="J11" s="23"/>
      <c r="K11" s="23"/>
      <c r="L11" s="23"/>
      <c r="M11" s="24"/>
      <c r="N11" s="24"/>
    </row>
    <row r="12" spans="1:17" s="1" customFormat="1" x14ac:dyDescent="0.25">
      <c r="A12" s="3" t="s">
        <v>13</v>
      </c>
      <c r="B12" s="25" t="s">
        <v>14</v>
      </c>
      <c r="C12" s="5">
        <v>170453955.30000001</v>
      </c>
      <c r="D12" s="5">
        <v>176601227.85569</v>
      </c>
      <c r="E12" s="5">
        <f t="shared" si="0"/>
        <v>103.60641238560335</v>
      </c>
      <c r="F12" s="5">
        <v>188200402.11346999</v>
      </c>
      <c r="G12" s="5">
        <f t="shared" si="1"/>
        <v>106.56800317790444</v>
      </c>
      <c r="H12" s="5">
        <f t="shared" si="2"/>
        <v>110.41128484360256</v>
      </c>
      <c r="I12" s="5">
        <v>195658387.38674</v>
      </c>
      <c r="J12" s="5">
        <f t="shared" si="3"/>
        <v>110.79106853471177</v>
      </c>
      <c r="K12" s="5">
        <f t="shared" si="4"/>
        <v>114.7866513524899</v>
      </c>
      <c r="L12" s="5">
        <v>206805791.85045001</v>
      </c>
      <c r="M12" s="6">
        <f t="shared" si="5"/>
        <v>117.1032582057933</v>
      </c>
      <c r="N12" s="6">
        <f t="shared" si="6"/>
        <v>121.32648461367209</v>
      </c>
    </row>
    <row r="13" spans="1:17" s="1" customFormat="1" ht="30" x14ac:dyDescent="0.25">
      <c r="A13" s="3" t="s">
        <v>15</v>
      </c>
      <c r="B13" s="25" t="s">
        <v>16</v>
      </c>
      <c r="C13" s="5">
        <v>49727367.299999997</v>
      </c>
      <c r="D13" s="5">
        <v>36211428.740000002</v>
      </c>
      <c r="E13" s="5">
        <f t="shared" si="0"/>
        <v>72.819919304274137</v>
      </c>
      <c r="F13" s="5">
        <v>38637458</v>
      </c>
      <c r="G13" s="5">
        <f t="shared" si="1"/>
        <v>106.69962314223783</v>
      </c>
      <c r="H13" s="5">
        <f t="shared" si="2"/>
        <v>77.698579470142192</v>
      </c>
      <c r="I13" s="5">
        <v>34104576.600000001</v>
      </c>
      <c r="J13" s="5">
        <f t="shared" si="3"/>
        <v>94.181803333065616</v>
      </c>
      <c r="K13" s="5">
        <f t="shared" si="4"/>
        <v>68.583113186448543</v>
      </c>
      <c r="L13" s="5">
        <v>16237814.300000001</v>
      </c>
      <c r="M13" s="6">
        <f t="shared" si="5"/>
        <v>44.841683592736359</v>
      </c>
      <c r="N13" s="6">
        <f t="shared" si="6"/>
        <v>32.653677806908554</v>
      </c>
    </row>
    <row r="14" spans="1:17" s="1" customFormat="1" x14ac:dyDescent="0.25">
      <c r="A14" s="3"/>
      <c r="B14" s="25" t="s">
        <v>17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6"/>
      <c r="N14" s="6"/>
    </row>
    <row r="15" spans="1:17" s="1" customFormat="1" x14ac:dyDescent="0.25">
      <c r="A15" s="3" t="s">
        <v>18</v>
      </c>
      <c r="B15" s="26" t="s">
        <v>19</v>
      </c>
      <c r="C15" s="5">
        <v>12347695.1</v>
      </c>
      <c r="D15" s="5">
        <v>7230015.9000000004</v>
      </c>
      <c r="E15" s="5">
        <f t="shared" si="0"/>
        <v>58.553566811023707</v>
      </c>
      <c r="F15" s="5">
        <v>6291230.2999999998</v>
      </c>
      <c r="G15" s="5">
        <f t="shared" si="1"/>
        <v>87.015442109885257</v>
      </c>
      <c r="H15" s="5">
        <f t="shared" si="2"/>
        <v>50.950645031719326</v>
      </c>
      <c r="I15" s="5">
        <v>2593123.2999999998</v>
      </c>
      <c r="J15" s="5">
        <f t="shared" si="3"/>
        <v>35.866080183862387</v>
      </c>
      <c r="K15" s="5">
        <f t="shared" si="4"/>
        <v>21.000869222953195</v>
      </c>
      <c r="L15" s="5">
        <v>230418</v>
      </c>
      <c r="M15" s="6">
        <f t="shared" si="5"/>
        <v>3.1869639456809491</v>
      </c>
      <c r="N15" s="6">
        <f t="shared" si="6"/>
        <v>1.866081063177532</v>
      </c>
    </row>
    <row r="16" spans="1:17" s="1" customFormat="1" x14ac:dyDescent="0.25">
      <c r="A16" s="3" t="s">
        <v>20</v>
      </c>
      <c r="B16" s="26" t="s">
        <v>21</v>
      </c>
      <c r="C16" s="5">
        <v>22413962.199999999</v>
      </c>
      <c r="D16" s="5">
        <v>24013720.399999999</v>
      </c>
      <c r="E16" s="5">
        <f t="shared" si="0"/>
        <v>107.13732889225628</v>
      </c>
      <c r="F16" s="5">
        <v>27505004.199999999</v>
      </c>
      <c r="G16" s="5">
        <f t="shared" si="1"/>
        <v>114.53870429839769</v>
      </c>
      <c r="H16" s="5">
        <f t="shared" si="2"/>
        <v>122.7137083331032</v>
      </c>
      <c r="I16" s="5">
        <v>26491123.699999999</v>
      </c>
      <c r="J16" s="5">
        <f t="shared" si="3"/>
        <v>110.31661591262636</v>
      </c>
      <c r="K16" s="5">
        <f t="shared" si="4"/>
        <v>118.19027561311762</v>
      </c>
      <c r="L16" s="5">
        <v>11004707.5</v>
      </c>
      <c r="M16" s="6">
        <f t="shared" si="5"/>
        <v>45.826749527740816</v>
      </c>
      <c r="N16" s="6">
        <f t="shared" si="6"/>
        <v>49.097555362166176</v>
      </c>
    </row>
    <row r="17" spans="1:14" s="1" customFormat="1" x14ac:dyDescent="0.25">
      <c r="A17" s="3" t="s">
        <v>22</v>
      </c>
      <c r="B17" s="26" t="s">
        <v>23</v>
      </c>
      <c r="C17" s="5">
        <v>3001409.9</v>
      </c>
      <c r="D17" s="5">
        <v>3266463.3</v>
      </c>
      <c r="E17" s="5">
        <f t="shared" si="0"/>
        <v>108.8309630750535</v>
      </c>
      <c r="F17" s="5">
        <v>3254395.2</v>
      </c>
      <c r="G17" s="5">
        <f t="shared" si="1"/>
        <v>99.630545366911065</v>
      </c>
      <c r="H17" s="5">
        <f t="shared" si="2"/>
        <v>108.42888203973739</v>
      </c>
      <c r="I17" s="5">
        <v>3433510.8</v>
      </c>
      <c r="J17" s="5">
        <f t="shared" si="3"/>
        <v>105.114017353264</v>
      </c>
      <c r="K17" s="5">
        <f t="shared" si="4"/>
        <v>114.39659741243607</v>
      </c>
      <c r="L17" s="5">
        <v>3415870</v>
      </c>
      <c r="M17" s="6">
        <f t="shared" si="5"/>
        <v>104.57395924209527</v>
      </c>
      <c r="N17" s="6">
        <f t="shared" si="6"/>
        <v>113.80884696888619</v>
      </c>
    </row>
    <row r="18" spans="1:14" s="1" customFormat="1" x14ac:dyDescent="0.25">
      <c r="A18" s="3" t="s">
        <v>24</v>
      </c>
      <c r="B18" s="26" t="s">
        <v>25</v>
      </c>
      <c r="C18" s="5">
        <v>11964300.1</v>
      </c>
      <c r="D18" s="5">
        <v>1701229.142</v>
      </c>
      <c r="E18" s="5">
        <f t="shared" si="0"/>
        <v>14.219211552542049</v>
      </c>
      <c r="F18" s="5">
        <v>1586828.2999999998</v>
      </c>
      <c r="G18" s="5">
        <f t="shared" si="1"/>
        <v>93.275400757271981</v>
      </c>
      <c r="H18" s="5">
        <f t="shared" si="2"/>
        <v>13.263026560157913</v>
      </c>
      <c r="I18" s="5">
        <v>1586818.8000000017</v>
      </c>
      <c r="J18" s="5">
        <f t="shared" si="3"/>
        <v>93.274842337493993</v>
      </c>
      <c r="K18" s="5">
        <f t="shared" si="4"/>
        <v>13.262947157268329</v>
      </c>
      <c r="L18" s="5">
        <v>1586818.8000000007</v>
      </c>
      <c r="M18" s="6">
        <f t="shared" si="5"/>
        <v>93.274842337493922</v>
      </c>
      <c r="N18" s="6">
        <f t="shared" si="6"/>
        <v>13.26294715726832</v>
      </c>
    </row>
    <row r="19" spans="1:14" s="1" customFormat="1" x14ac:dyDescent="0.25">
      <c r="A19" s="3" t="s">
        <v>26</v>
      </c>
      <c r="B19" s="4" t="s">
        <v>6</v>
      </c>
      <c r="C19" s="5">
        <v>218669379</v>
      </c>
      <c r="D19" s="5">
        <v>241475032.21000001</v>
      </c>
      <c r="E19" s="5">
        <f t="shared" si="0"/>
        <v>110.42928521327168</v>
      </c>
      <c r="F19" s="5">
        <v>253441870.0361</v>
      </c>
      <c r="G19" s="5">
        <f t="shared" si="1"/>
        <v>104.95572470436322</v>
      </c>
      <c r="H19" s="5">
        <f t="shared" si="2"/>
        <v>115.9018565814375</v>
      </c>
      <c r="I19" s="5">
        <v>229762963.99000001</v>
      </c>
      <c r="J19" s="5">
        <f t="shared" si="3"/>
        <v>95.149780864377504</v>
      </c>
      <c r="K19" s="5">
        <f t="shared" si="4"/>
        <v>105.07322289052644</v>
      </c>
      <c r="L19" s="5">
        <v>223043606.15000001</v>
      </c>
      <c r="M19" s="6">
        <f t="shared" si="5"/>
        <v>92.36715038763468</v>
      </c>
      <c r="N19" s="6">
        <f t="shared" si="6"/>
        <v>102.00038394493268</v>
      </c>
    </row>
    <row r="20" spans="1:14" s="1" customFormat="1" x14ac:dyDescent="0.25">
      <c r="A20" s="3" t="s">
        <v>27</v>
      </c>
      <c r="B20" s="4" t="s">
        <v>8</v>
      </c>
      <c r="C20" s="5">
        <v>2044132.7</v>
      </c>
      <c r="D20" s="5">
        <v>-25440970.010000002</v>
      </c>
      <c r="E20" s="5">
        <f t="shared" si="0"/>
        <v>-1244.5850511564147</v>
      </c>
      <c r="F20" s="5">
        <v>-26604009.899999999</v>
      </c>
      <c r="G20" s="5">
        <f t="shared" si="1"/>
        <v>104.57152337172225</v>
      </c>
      <c r="H20" s="5">
        <f t="shared" si="2"/>
        <v>-1301.4815476509916</v>
      </c>
      <c r="I20" s="5">
        <v>0</v>
      </c>
      <c r="J20" s="5">
        <f t="shared" si="3"/>
        <v>0</v>
      </c>
      <c r="K20" s="5">
        <f t="shared" si="4"/>
        <v>0</v>
      </c>
      <c r="L20" s="5">
        <v>0</v>
      </c>
      <c r="M20" s="6">
        <f t="shared" si="5"/>
        <v>0</v>
      </c>
      <c r="N20" s="6">
        <f t="shared" si="6"/>
        <v>0</v>
      </c>
    </row>
    <row r="21" spans="1:14" s="19" customFormat="1" ht="28.5" customHeight="1" x14ac:dyDescent="0.25">
      <c r="A21" s="16" t="s">
        <v>28</v>
      </c>
      <c r="B21" s="21" t="s">
        <v>45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s="1" customFormat="1" x14ac:dyDescent="0.25">
      <c r="A22" s="3" t="s">
        <v>29</v>
      </c>
      <c r="B22" s="4" t="s">
        <v>4</v>
      </c>
      <c r="C22" s="5">
        <v>96743982.776999995</v>
      </c>
      <c r="D22" s="5">
        <v>106273116.44</v>
      </c>
      <c r="E22" s="5">
        <f t="shared" si="0"/>
        <v>109.84984635681701</v>
      </c>
      <c r="F22" s="5">
        <f>F24+F25</f>
        <v>101848671.86289001</v>
      </c>
      <c r="G22" s="5">
        <f t="shared" si="1"/>
        <v>95.836722658257656</v>
      </c>
      <c r="H22" s="5">
        <f t="shared" si="2"/>
        <v>105.27649259350486</v>
      </c>
      <c r="I22" s="5">
        <f>I24+I25</f>
        <v>95833335.179780185</v>
      </c>
      <c r="J22" s="5">
        <f t="shared" si="3"/>
        <v>90.176460792778258</v>
      </c>
      <c r="K22" s="5">
        <f t="shared" si="4"/>
        <v>99.058703630882235</v>
      </c>
      <c r="L22" s="5">
        <f>L24+L25</f>
        <v>98427388.257774696</v>
      </c>
      <c r="M22" s="6">
        <f t="shared" si="5"/>
        <v>92.617391448518532</v>
      </c>
      <c r="N22" s="6">
        <f t="shared" si="6"/>
        <v>101.74006220588937</v>
      </c>
    </row>
    <row r="23" spans="1:14" s="1" customFormat="1" x14ac:dyDescent="0.25">
      <c r="A23" s="3"/>
      <c r="B23" s="4" t="s">
        <v>12</v>
      </c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9"/>
    </row>
    <row r="24" spans="1:14" s="1" customFormat="1" x14ac:dyDescent="0.25">
      <c r="A24" s="3" t="s">
        <v>30</v>
      </c>
      <c r="B24" s="25" t="s">
        <v>14</v>
      </c>
      <c r="C24" s="5">
        <v>36700227.262000002</v>
      </c>
      <c r="D24" s="5">
        <v>39757348.647239998</v>
      </c>
      <c r="E24" s="5">
        <f t="shared" si="0"/>
        <v>108.32997943967881</v>
      </c>
      <c r="F24" s="5">
        <v>41637518.438809998</v>
      </c>
      <c r="G24" s="5">
        <f t="shared" si="1"/>
        <v>104.7291126182795</v>
      </c>
      <c r="H24" s="5">
        <f t="shared" si="2"/>
        <v>113.45302616674024</v>
      </c>
      <c r="I24" s="5">
        <v>42678456.399780199</v>
      </c>
      <c r="J24" s="5">
        <f t="shared" si="3"/>
        <v>107.34734043373636</v>
      </c>
      <c r="K24" s="5">
        <f t="shared" si="4"/>
        <v>116.28935182090861</v>
      </c>
      <c r="L24" s="5">
        <v>43745417.809774697</v>
      </c>
      <c r="M24" s="6">
        <f t="shared" si="5"/>
        <v>110.03102394457974</v>
      </c>
      <c r="N24" s="6">
        <f t="shared" si="6"/>
        <v>119.19658561643131</v>
      </c>
    </row>
    <row r="25" spans="1:14" s="1" customFormat="1" ht="30" x14ac:dyDescent="0.25">
      <c r="A25" s="3" t="s">
        <v>31</v>
      </c>
      <c r="B25" s="25" t="s">
        <v>16</v>
      </c>
      <c r="C25" s="5">
        <v>59999286.725000001</v>
      </c>
      <c r="D25" s="5">
        <v>66312158.600000001</v>
      </c>
      <c r="E25" s="5">
        <f t="shared" si="0"/>
        <v>110.5215782046449</v>
      </c>
      <c r="F25" s="5">
        <v>60211153.424079999</v>
      </c>
      <c r="G25" s="5">
        <f t="shared" si="1"/>
        <v>90.799567824775949</v>
      </c>
      <c r="H25" s="5">
        <f t="shared" si="2"/>
        <v>100.35311536293933</v>
      </c>
      <c r="I25" s="5">
        <v>53154878.779999994</v>
      </c>
      <c r="J25" s="5">
        <f t="shared" si="3"/>
        <v>80.158571070856368</v>
      </c>
      <c r="K25" s="5">
        <f t="shared" si="4"/>
        <v>88.592517813802374</v>
      </c>
      <c r="L25" s="5">
        <v>54681970.447999999</v>
      </c>
      <c r="M25" s="6">
        <f t="shared" si="5"/>
        <v>82.461454433787651</v>
      </c>
      <c r="N25" s="6">
        <f t="shared" si="6"/>
        <v>91.137700850726233</v>
      </c>
    </row>
    <row r="26" spans="1:14" s="1" customFormat="1" x14ac:dyDescent="0.25">
      <c r="A26" s="3"/>
      <c r="B26" s="25" t="s">
        <v>17</v>
      </c>
      <c r="C26" s="2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9"/>
    </row>
    <row r="27" spans="1:14" s="1" customFormat="1" x14ac:dyDescent="0.25">
      <c r="A27" s="3" t="s">
        <v>32</v>
      </c>
      <c r="B27" s="26" t="s">
        <v>19</v>
      </c>
      <c r="C27" s="5">
        <v>7390030.057</v>
      </c>
      <c r="D27" s="5">
        <v>7230663.0749599999</v>
      </c>
      <c r="E27" s="5">
        <f t="shared" si="0"/>
        <v>97.843486686646898</v>
      </c>
      <c r="F27" s="5">
        <v>7239884.6298399996</v>
      </c>
      <c r="G27" s="5">
        <f t="shared" si="1"/>
        <v>100.12753401429994</v>
      </c>
      <c r="H27" s="5">
        <f t="shared" si="2"/>
        <v>97.968270412949408</v>
      </c>
      <c r="I27" s="5">
        <v>2736469.307</v>
      </c>
      <c r="J27" s="5">
        <f t="shared" si="3"/>
        <v>37.845343900429739</v>
      </c>
      <c r="K27" s="5">
        <f t="shared" si="4"/>
        <v>37.029204020732713</v>
      </c>
      <c r="L27" s="5">
        <v>2687853.2110000001</v>
      </c>
      <c r="M27" s="6">
        <f t="shared" si="5"/>
        <v>37.172983765598417</v>
      </c>
      <c r="N27" s="6">
        <f t="shared" si="6"/>
        <v>36.371343421722706</v>
      </c>
    </row>
    <row r="28" spans="1:14" s="1" customFormat="1" x14ac:dyDescent="0.25">
      <c r="A28" s="3" t="s">
        <v>33</v>
      </c>
      <c r="B28" s="26" t="s">
        <v>21</v>
      </c>
      <c r="C28" s="5">
        <v>19416534.809</v>
      </c>
      <c r="D28" s="5">
        <v>23792674.556000002</v>
      </c>
      <c r="E28" s="5">
        <f t="shared" si="0"/>
        <v>122.53821183876519</v>
      </c>
      <c r="F28" s="5">
        <v>15332975.515240001</v>
      </c>
      <c r="G28" s="5">
        <f t="shared" si="1"/>
        <v>64.444102234708012</v>
      </c>
      <c r="H28" s="5">
        <f t="shared" si="2"/>
        <v>78.968650513956916</v>
      </c>
      <c r="I28" s="5">
        <v>10892090.615</v>
      </c>
      <c r="J28" s="5">
        <f t="shared" si="3"/>
        <v>45.779177071344627</v>
      </c>
      <c r="K28" s="5">
        <f t="shared" si="4"/>
        <v>56.096984977727701</v>
      </c>
      <c r="L28" s="5">
        <v>10124812.475</v>
      </c>
      <c r="M28" s="6">
        <f t="shared" si="5"/>
        <v>42.554326757883295</v>
      </c>
      <c r="N28" s="6">
        <f t="shared" si="6"/>
        <v>52.145311069135374</v>
      </c>
    </row>
    <row r="29" spans="1:14" s="1" customFormat="1" x14ac:dyDescent="0.25">
      <c r="A29" s="3" t="s">
        <v>34</v>
      </c>
      <c r="B29" s="26" t="s">
        <v>23</v>
      </c>
      <c r="C29" s="5">
        <v>28424362.52</v>
      </c>
      <c r="D29" s="5">
        <v>32848757.655000001</v>
      </c>
      <c r="E29" s="5">
        <f t="shared" si="0"/>
        <v>115.56550347219537</v>
      </c>
      <c r="F29" s="5">
        <v>35956281.526000001</v>
      </c>
      <c r="G29" s="5">
        <f t="shared" si="1"/>
        <v>109.46009557998305</v>
      </c>
      <c r="H29" s="5">
        <f t="shared" si="2"/>
        <v>126.49811055815368</v>
      </c>
      <c r="I29" s="5">
        <v>38036547.785999998</v>
      </c>
      <c r="J29" s="5">
        <f t="shared" si="3"/>
        <v>115.7929568767431</v>
      </c>
      <c r="K29" s="5">
        <f t="shared" si="4"/>
        <v>133.81671359995025</v>
      </c>
      <c r="L29" s="5">
        <v>40479533.689999998</v>
      </c>
      <c r="M29" s="6">
        <f t="shared" si="5"/>
        <v>123.23002932148485</v>
      </c>
      <c r="N29" s="6">
        <f t="shared" si="6"/>
        <v>142.41140381430796</v>
      </c>
    </row>
    <row r="30" spans="1:14" s="1" customFormat="1" x14ac:dyDescent="0.25">
      <c r="A30" s="3" t="s">
        <v>35</v>
      </c>
      <c r="B30" s="26" t="s">
        <v>25</v>
      </c>
      <c r="C30" s="5">
        <v>4768359.3389999997</v>
      </c>
      <c r="D30" s="5">
        <v>2440063.2859999998</v>
      </c>
      <c r="E30" s="5">
        <f t="shared" si="0"/>
        <v>51.171967390186659</v>
      </c>
      <c r="F30" s="5">
        <v>1682011.753</v>
      </c>
      <c r="G30" s="5">
        <f t="shared" si="1"/>
        <v>68.933119999413009</v>
      </c>
      <c r="H30" s="5">
        <f t="shared" si="2"/>
        <v>35.274433687137858</v>
      </c>
      <c r="I30" s="5">
        <v>1489771.0719999999</v>
      </c>
      <c r="J30" s="5">
        <f t="shared" si="3"/>
        <v>61.054607909050766</v>
      </c>
      <c r="K30" s="5">
        <f t="shared" si="4"/>
        <v>31.242844049425781</v>
      </c>
      <c r="L30" s="5">
        <v>1389771.0719999999</v>
      </c>
      <c r="M30" s="6">
        <f t="shared" si="5"/>
        <v>56.956353549266098</v>
      </c>
      <c r="N30" s="6">
        <f t="shared" si="6"/>
        <v>29.145686664869867</v>
      </c>
    </row>
    <row r="31" spans="1:14" s="1" customFormat="1" x14ac:dyDescent="0.25">
      <c r="A31" s="3" t="s">
        <v>36</v>
      </c>
      <c r="B31" s="4" t="s">
        <v>6</v>
      </c>
      <c r="C31" s="5">
        <v>96534273.099999994</v>
      </c>
      <c r="D31" s="5">
        <v>110905307.11</v>
      </c>
      <c r="E31" s="5">
        <f t="shared" si="0"/>
        <v>114.88697593974011</v>
      </c>
      <c r="F31" s="5">
        <v>104506929.16</v>
      </c>
      <c r="G31" s="5">
        <f t="shared" si="1"/>
        <v>94.230773876624454</v>
      </c>
      <c r="H31" s="5">
        <f t="shared" si="2"/>
        <v>108.25888651146845</v>
      </c>
      <c r="I31" s="5">
        <v>98918280.290000007</v>
      </c>
      <c r="J31" s="5">
        <f t="shared" si="3"/>
        <v>89.191656258513561</v>
      </c>
      <c r="K31" s="5">
        <f t="shared" si="4"/>
        <v>102.46959666597418</v>
      </c>
      <c r="L31" s="5">
        <v>101639694.34999999</v>
      </c>
      <c r="M31" s="6">
        <f t="shared" si="5"/>
        <v>91.645473962025989</v>
      </c>
      <c r="N31" s="6">
        <f t="shared" si="6"/>
        <v>105.28871362061358</v>
      </c>
    </row>
    <row r="32" spans="1:14" s="1" customFormat="1" x14ac:dyDescent="0.25">
      <c r="A32" s="3" t="s">
        <v>37</v>
      </c>
      <c r="B32" s="4" t="s">
        <v>8</v>
      </c>
      <c r="C32" s="5">
        <v>209709.7</v>
      </c>
      <c r="D32" s="5">
        <v>-3991976.1</v>
      </c>
      <c r="E32" s="5">
        <f t="shared" si="0"/>
        <v>-1903.5724623133788</v>
      </c>
      <c r="F32" s="5">
        <v>-2658257.29</v>
      </c>
      <c r="G32" s="5">
        <f t="shared" si="1"/>
        <v>66.590010145601823</v>
      </c>
      <c r="H32" s="5">
        <f t="shared" si="2"/>
        <v>-1267.5890957833615</v>
      </c>
      <c r="I32" s="5">
        <v>-3084945.11</v>
      </c>
      <c r="J32" s="5">
        <f t="shared" si="3"/>
        <v>77.278646783481491</v>
      </c>
      <c r="K32" s="5">
        <f t="shared" si="4"/>
        <v>-1471.0550394187774</v>
      </c>
      <c r="L32" s="5">
        <v>-3212306.09</v>
      </c>
      <c r="M32" s="6">
        <f t="shared" si="5"/>
        <v>80.469071195090564</v>
      </c>
      <c r="N32" s="6">
        <f t="shared" si="6"/>
        <v>-1531.7870799490915</v>
      </c>
    </row>
    <row r="33" spans="1:14" s="19" customFormat="1" ht="42.75" customHeight="1" x14ac:dyDescent="0.25">
      <c r="A33" s="16" t="s">
        <v>38</v>
      </c>
      <c r="B33" s="21" t="s">
        <v>39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s="1" customFormat="1" x14ac:dyDescent="0.25">
      <c r="A34" s="3" t="s">
        <v>40</v>
      </c>
      <c r="B34" s="4" t="s">
        <v>4</v>
      </c>
      <c r="C34" s="5">
        <v>40832625.799999997</v>
      </c>
      <c r="D34" s="5">
        <v>45550826.755000003</v>
      </c>
      <c r="E34" s="5">
        <f t="shared" si="0"/>
        <v>111.55497806609343</v>
      </c>
      <c r="F34" s="5">
        <v>53203742.299999997</v>
      </c>
      <c r="G34" s="5">
        <f t="shared" si="1"/>
        <v>116.8008268788666</v>
      </c>
      <c r="H34" s="5">
        <f t="shared" si="2"/>
        <v>130.29713680573539</v>
      </c>
      <c r="I34" s="5">
        <v>56710514.600000001</v>
      </c>
      <c r="J34" s="5">
        <f t="shared" si="3"/>
        <v>124.49941886900005</v>
      </c>
      <c r="K34" s="5">
        <f t="shared" si="4"/>
        <v>138.88529941172681</v>
      </c>
      <c r="L34" s="5">
        <v>60586536</v>
      </c>
      <c r="M34" s="6">
        <f t="shared" si="5"/>
        <v>133.00864180988671</v>
      </c>
      <c r="N34" s="6">
        <f t="shared" si="6"/>
        <v>148.37776119702789</v>
      </c>
    </row>
    <row r="35" spans="1:14" s="1" customFormat="1" x14ac:dyDescent="0.25">
      <c r="A35" s="3"/>
      <c r="B35" s="4" t="s">
        <v>12</v>
      </c>
      <c r="C35" s="27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9"/>
    </row>
    <row r="36" spans="1:14" s="1" customFormat="1" x14ac:dyDescent="0.25">
      <c r="A36" s="3" t="s">
        <v>41</v>
      </c>
      <c r="B36" s="25" t="s">
        <v>14</v>
      </c>
      <c r="C36" s="5">
        <v>108366.2</v>
      </c>
      <c r="D36" s="5">
        <v>58864.218999999997</v>
      </c>
      <c r="E36" s="5">
        <f t="shared" si="0"/>
        <v>54.319722385762347</v>
      </c>
      <c r="F36" s="5">
        <v>75137.3</v>
      </c>
      <c r="G36" s="5">
        <f t="shared" si="1"/>
        <v>127.64511493815964</v>
      </c>
      <c r="H36" s="5">
        <f t="shared" si="2"/>
        <v>69.336472073395583</v>
      </c>
      <c r="I36" s="5">
        <v>78142.8</v>
      </c>
      <c r="J36" s="5">
        <f t="shared" si="3"/>
        <v>132.7509331262851</v>
      </c>
      <c r="K36" s="5">
        <f t="shared" si="4"/>
        <v>72.109938338707096</v>
      </c>
      <c r="L36" s="5">
        <v>81268.5</v>
      </c>
      <c r="M36" s="6">
        <f t="shared" si="5"/>
        <v>138.06095006543788</v>
      </c>
      <c r="N36" s="6">
        <f t="shared" si="6"/>
        <v>74.994324798691849</v>
      </c>
    </row>
    <row r="37" spans="1:14" s="1" customFormat="1" ht="30" x14ac:dyDescent="0.25">
      <c r="A37" s="3" t="s">
        <v>42</v>
      </c>
      <c r="B37" s="25" t="s">
        <v>16</v>
      </c>
      <c r="C37" s="5">
        <v>40973791.200000003</v>
      </c>
      <c r="D37" s="5">
        <v>45491962.535999998</v>
      </c>
      <c r="E37" s="5">
        <f t="shared" si="0"/>
        <v>111.02697896307919</v>
      </c>
      <c r="F37" s="5">
        <v>53128605</v>
      </c>
      <c r="G37" s="5">
        <f t="shared" si="1"/>
        <v>116.78679493758212</v>
      </c>
      <c r="H37" s="5">
        <f t="shared" si="2"/>
        <v>129.66485024700373</v>
      </c>
      <c r="I37" s="5">
        <v>56632371.799999997</v>
      </c>
      <c r="J37" s="5">
        <f t="shared" si="3"/>
        <v>124.48874184133967</v>
      </c>
      <c r="K37" s="5">
        <f t="shared" si="4"/>
        <v>138.21608921558618</v>
      </c>
      <c r="L37" s="5">
        <v>60505267.5</v>
      </c>
      <c r="M37" s="6">
        <f t="shared" si="5"/>
        <v>133.00210438738324</v>
      </c>
      <c r="N37" s="6">
        <f t="shared" si="6"/>
        <v>147.66821845863265</v>
      </c>
    </row>
    <row r="38" spans="1:14" s="1" customFormat="1" x14ac:dyDescent="0.25">
      <c r="A38" s="3" t="s">
        <v>43</v>
      </c>
      <c r="B38" s="4" t="s">
        <v>6</v>
      </c>
      <c r="C38" s="5">
        <v>41745874.200000003</v>
      </c>
      <c r="D38" s="5">
        <v>45550826.755000003</v>
      </c>
      <c r="E38" s="5">
        <f t="shared" si="0"/>
        <v>109.11455952933427</v>
      </c>
      <c r="F38" s="5">
        <v>53203742.3182</v>
      </c>
      <c r="G38" s="5">
        <f t="shared" si="1"/>
        <v>116.80082691882195</v>
      </c>
      <c r="H38" s="5">
        <f t="shared" si="2"/>
        <v>127.44670781909268</v>
      </c>
      <c r="I38" s="5">
        <v>56710514.568000004</v>
      </c>
      <c r="J38" s="5">
        <f t="shared" si="3"/>
        <v>124.49941879874886</v>
      </c>
      <c r="K38" s="5">
        <f t="shared" si="4"/>
        <v>135.84699243883603</v>
      </c>
      <c r="L38" s="5">
        <v>60586535.990000002</v>
      </c>
      <c r="M38" s="6">
        <f t="shared" si="5"/>
        <v>133.00864178793321</v>
      </c>
      <c r="N38" s="6">
        <f t="shared" si="6"/>
        <v>145.13179362285339</v>
      </c>
    </row>
    <row r="39" spans="1:14" s="1" customFormat="1" x14ac:dyDescent="0.25">
      <c r="A39" s="3" t="s">
        <v>44</v>
      </c>
      <c r="B39" s="4" t="s">
        <v>8</v>
      </c>
      <c r="C39" s="5">
        <v>-913248.4</v>
      </c>
      <c r="D39" s="5">
        <v>0</v>
      </c>
      <c r="E39" s="5">
        <f t="shared" si="0"/>
        <v>0</v>
      </c>
      <c r="F39" s="5">
        <f>F34-F38</f>
        <v>-1.8200002610683441E-2</v>
      </c>
      <c r="G39" s="5" t="s">
        <v>58</v>
      </c>
      <c r="H39" s="5">
        <f t="shared" si="2"/>
        <v>1.9928863396512321E-6</v>
      </c>
      <c r="I39" s="5">
        <f>I34-I38</f>
        <v>3.1999997794628143E-2</v>
      </c>
      <c r="J39" s="5" t="s">
        <v>58</v>
      </c>
      <c r="K39" s="5">
        <f t="shared" si="4"/>
        <v>-3.5039752376930683E-6</v>
      </c>
      <c r="L39" s="5">
        <f>L34-L38</f>
        <v>9.9999979138374329E-3</v>
      </c>
      <c r="M39" s="6" t="s">
        <v>58</v>
      </c>
      <c r="N39" s="6">
        <f t="shared" si="6"/>
        <v>-1.0949921088104215E-6</v>
      </c>
    </row>
    <row r="41" spans="1:14" x14ac:dyDescent="0.25">
      <c r="C41" s="30"/>
      <c r="D41" s="30"/>
    </row>
  </sheetData>
  <mergeCells count="10">
    <mergeCell ref="L1:N1"/>
    <mergeCell ref="A2:N2"/>
    <mergeCell ref="M3:N3"/>
    <mergeCell ref="B5:N5"/>
    <mergeCell ref="B9:N9"/>
    <mergeCell ref="C35:N35"/>
    <mergeCell ref="C23:N23"/>
    <mergeCell ref="C26:N26"/>
    <mergeCell ref="B21:N21"/>
    <mergeCell ref="B33:N33"/>
  </mergeCells>
  <printOptions horizontalCentered="1"/>
  <pageMargins left="0.31496062992125984" right="0.31496062992125984" top="0.45" bottom="0.59055118110236227" header="0.27" footer="0.31496062992125984"/>
  <pageSetup paperSize="9" scale="55" fitToHeight="0" orientation="landscape" r:id="rId1"/>
  <headerFooter differentFirst="1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Трусенева Елена Анатольевна</dc:creator>
  <dc:description/>
  <cp:lastModifiedBy>Таран Елизавета Павловна</cp:lastModifiedBy>
  <cp:revision>2</cp:revision>
  <cp:lastPrinted>2024-11-01T00:45:13Z</cp:lastPrinted>
  <dcterms:created xsi:type="dcterms:W3CDTF">2006-09-16T00:00:00Z</dcterms:created>
  <dcterms:modified xsi:type="dcterms:W3CDTF">2024-11-01T00:45:26Z</dcterms:modified>
  <dc:language>ru-RU</dc:language>
</cp:coreProperties>
</file>