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(диск Х) Антонова\ПРОВЕРКИ ГОДОВЫХ ОТЧЕТОВ ВЫСОКОДОТАЦИОННЫХ МО\2024 год\4. Отчет по проверке высокодот МО 2024\"/>
    </mc:Choice>
  </mc:AlternateContent>
  <bookViews>
    <workbookView xWindow="-120" yWindow="-120" windowWidth="29040" windowHeight="15840"/>
  </bookViews>
  <sheets>
    <sheet name="Приложение 8" sheetId="6" r:id="rId1"/>
  </sheets>
  <definedNames>
    <definedName name="_xlnm.Print_Titles" localSheetId="0">'Приложение 8'!$A:$A,'Приложение 8'!$6:$7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7" i="6" l="1"/>
  <c r="U7" i="6"/>
  <c r="V7" i="6"/>
  <c r="C12" i="6" l="1"/>
  <c r="B12" i="6"/>
  <c r="Y12" i="6"/>
  <c r="S12" i="6"/>
  <c r="P12" i="6"/>
  <c r="M12" i="6"/>
  <c r="J12" i="6"/>
  <c r="G12" i="6"/>
  <c r="Q8" i="6"/>
  <c r="R8" i="6"/>
  <c r="S8" i="6"/>
  <c r="B10" i="6" l="1"/>
  <c r="C10" i="6"/>
  <c r="B11" i="6"/>
  <c r="C11" i="6"/>
  <c r="C9" i="6"/>
  <c r="B9" i="6"/>
  <c r="P11" i="6"/>
  <c r="P8" i="6" s="1"/>
  <c r="P10" i="6"/>
  <c r="P9" i="6"/>
  <c r="O8" i="6"/>
  <c r="N8" i="6"/>
  <c r="W8" i="6"/>
  <c r="L8" i="6"/>
  <c r="K8" i="6"/>
  <c r="M9" i="6"/>
  <c r="M11" i="6"/>
  <c r="M10" i="6"/>
  <c r="Y11" i="6"/>
  <c r="Y10" i="6"/>
  <c r="Y9" i="6"/>
  <c r="J11" i="6"/>
  <c r="J10" i="6"/>
  <c r="J9" i="6"/>
  <c r="G11" i="6"/>
  <c r="G10" i="6"/>
  <c r="G9" i="6"/>
  <c r="E8" i="6"/>
  <c r="F8" i="6"/>
  <c r="H8" i="6"/>
  <c r="I8" i="6"/>
  <c r="X8" i="6"/>
  <c r="D9" i="6" l="1"/>
  <c r="B8" i="6"/>
  <c r="Y8" i="6"/>
  <c r="D12" i="6"/>
  <c r="J8" i="6"/>
  <c r="G8" i="6"/>
  <c r="M8" i="6"/>
  <c r="D11" i="6"/>
  <c r="D10" i="6"/>
  <c r="C8" i="6"/>
  <c r="D8" i="6" l="1"/>
</calcChain>
</file>

<file path=xl/sharedStrings.xml><?xml version="1.0" encoding="utf-8"?>
<sst xmlns="http://schemas.openxmlformats.org/spreadsheetml/2006/main" count="47" uniqueCount="22">
  <si>
    <t>Всего</t>
  </si>
  <si>
    <t>на начало года</t>
  </si>
  <si>
    <t>на конец года</t>
  </si>
  <si>
    <t>Дебиторская задолженность</t>
  </si>
  <si>
    <t>отклонение</t>
  </si>
  <si>
    <t>(тыс. рублей)</t>
  </si>
  <si>
    <t>Расчеты по доходам  (по счету 120500000)</t>
  </si>
  <si>
    <t>Расчеты по выданным авансам (120600000)</t>
  </si>
  <si>
    <t xml:space="preserve"> Расчеты по платежам в бюджет (130300000)</t>
  </si>
  <si>
    <t>Показатели</t>
  </si>
  <si>
    <t>Расчеты с подотчетными лицами (120800000)</t>
  </si>
  <si>
    <t>Расчеты по ущербу и иным доходам (120900000)</t>
  </si>
  <si>
    <t>Кредиторская задолженность</t>
  </si>
  <si>
    <t>Расчеты по принятым обязательствам (130200000)</t>
  </si>
  <si>
    <t>Кавалеровский МО</t>
  </si>
  <si>
    <t>Анучинский МО</t>
  </si>
  <si>
    <t>Хорольский МО</t>
  </si>
  <si>
    <t>Ольгинский МО</t>
  </si>
  <si>
    <t>Расчеты по удержаниям  (130400000)</t>
  </si>
  <si>
    <t>Прочие расчеты с дебиторами (121000000)</t>
  </si>
  <si>
    <t>Сведения о составе дебиторской и кредиторской задолженности по бюджетной деятельности в местных бюджетах проверяемых округов в 2023 году</t>
  </si>
  <si>
    <t>Приложение 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</si>
</sst>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right" wrapText="1"/>
    </xf>
    <xf numFmtId="4" fontId="1" fillId="2" borderId="1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5" fillId="3" borderId="1" xfId="0" applyFont="1" applyFill="1" applyBorder="1" applyAlignment="1">
      <alignment horizontal="right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wrapText="1"/>
    </xf>
    <xf numFmtId="4" fontId="4" fillId="4" borderId="1" xfId="0" applyNumberFormat="1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right" vertical="center" wrapText="1"/>
    </xf>
    <xf numFmtId="4" fontId="2" fillId="4" borderId="1" xfId="0" applyNumberFormat="1" applyFont="1" applyFill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7"/>
  <sheetViews>
    <sheetView tabSelected="1" view="pageBreakPreview" zoomScale="91" zoomScaleNormal="100" zoomScaleSheetLayoutView="91" workbookViewId="0">
      <selection activeCell="N21" sqref="N21"/>
    </sheetView>
  </sheetViews>
  <sheetFormatPr defaultRowHeight="15.75" x14ac:dyDescent="0.25"/>
  <cols>
    <col min="1" max="1" width="21.7109375" style="1" customWidth="1"/>
    <col min="2" max="2" width="14.7109375" style="1" customWidth="1"/>
    <col min="3" max="3" width="14" style="1" customWidth="1"/>
    <col min="4" max="4" width="14.5703125" style="1" customWidth="1"/>
    <col min="5" max="5" width="15.5703125" style="1" customWidth="1"/>
    <col min="6" max="6" width="14.5703125" style="1" customWidth="1"/>
    <col min="7" max="7" width="13.140625" style="1" customWidth="1"/>
    <col min="8" max="8" width="10.5703125" style="1" customWidth="1"/>
    <col min="9" max="9" width="12.42578125" style="1" customWidth="1"/>
    <col min="10" max="10" width="11.7109375" style="1" customWidth="1"/>
    <col min="11" max="25" width="10.5703125" style="1" customWidth="1"/>
    <col min="26" max="16384" width="9.140625" style="1"/>
  </cols>
  <sheetData>
    <row r="1" spans="1:28" ht="23.25" customHeight="1" x14ac:dyDescent="0.25">
      <c r="K1" s="33" t="s">
        <v>21</v>
      </c>
      <c r="L1" s="33"/>
      <c r="M1" s="33"/>
    </row>
    <row r="3" spans="1:28" x14ac:dyDescent="0.25">
      <c r="A3" s="26"/>
      <c r="B3" s="32" t="s">
        <v>20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26"/>
      <c r="O3" s="26"/>
      <c r="P3" s="26"/>
      <c r="Q3" s="26"/>
    </row>
    <row r="5" spans="1:28" s="9" customFormat="1" x14ac:dyDescent="0.25">
      <c r="A5" s="9" t="s">
        <v>5</v>
      </c>
      <c r="B5" s="34"/>
      <c r="C5" s="34"/>
      <c r="D5" s="34"/>
      <c r="E5" s="34"/>
      <c r="F5" s="34"/>
      <c r="G5" s="34"/>
    </row>
    <row r="6" spans="1:28" s="19" customFormat="1" ht="46.5" customHeight="1" x14ac:dyDescent="0.25">
      <c r="A6" s="29" t="s">
        <v>9</v>
      </c>
      <c r="B6" s="31" t="s">
        <v>0</v>
      </c>
      <c r="C6" s="31"/>
      <c r="D6" s="31"/>
      <c r="E6" s="30" t="s">
        <v>6</v>
      </c>
      <c r="F6" s="30"/>
      <c r="G6" s="30"/>
      <c r="H6" s="30" t="s">
        <v>7</v>
      </c>
      <c r="I6" s="30"/>
      <c r="J6" s="30"/>
      <c r="K6" s="30" t="s">
        <v>10</v>
      </c>
      <c r="L6" s="30"/>
      <c r="M6" s="30"/>
      <c r="N6" s="30" t="s">
        <v>11</v>
      </c>
      <c r="O6" s="30"/>
      <c r="P6" s="30"/>
      <c r="Q6" s="27" t="s">
        <v>19</v>
      </c>
      <c r="R6" s="27"/>
      <c r="S6" s="27"/>
      <c r="T6" s="27" t="s">
        <v>13</v>
      </c>
      <c r="U6" s="28"/>
      <c r="V6" s="28"/>
      <c r="W6" s="30" t="s">
        <v>8</v>
      </c>
      <c r="X6" s="30"/>
      <c r="Y6" s="30"/>
      <c r="Z6" s="29" t="s">
        <v>18</v>
      </c>
      <c r="AA6" s="28"/>
      <c r="AB6" s="28"/>
    </row>
    <row r="7" spans="1:28" s="19" customFormat="1" ht="47.25" x14ac:dyDescent="0.25">
      <c r="A7" s="29"/>
      <c r="B7" s="25" t="s">
        <v>1</v>
      </c>
      <c r="C7" s="25" t="s">
        <v>2</v>
      </c>
      <c r="D7" s="25" t="s">
        <v>4</v>
      </c>
      <c r="E7" s="24" t="s">
        <v>1</v>
      </c>
      <c r="F7" s="24" t="s">
        <v>2</v>
      </c>
      <c r="G7" s="24" t="s">
        <v>4</v>
      </c>
      <c r="H7" s="24" t="s">
        <v>1</v>
      </c>
      <c r="I7" s="24" t="s">
        <v>2</v>
      </c>
      <c r="J7" s="24" t="s">
        <v>4</v>
      </c>
      <c r="K7" s="24" t="s">
        <v>1</v>
      </c>
      <c r="L7" s="24" t="s">
        <v>2</v>
      </c>
      <c r="M7" s="24" t="s">
        <v>4</v>
      </c>
      <c r="N7" s="24" t="s">
        <v>1</v>
      </c>
      <c r="O7" s="24" t="s">
        <v>2</v>
      </c>
      <c r="P7" s="24" t="s">
        <v>4</v>
      </c>
      <c r="Q7" s="24" t="s">
        <v>1</v>
      </c>
      <c r="R7" s="24" t="s">
        <v>2</v>
      </c>
      <c r="S7" s="24" t="s">
        <v>4</v>
      </c>
      <c r="T7" s="24" t="str">
        <f t="shared" ref="T7:V7" si="0">Q7</f>
        <v>на начало года</v>
      </c>
      <c r="U7" s="24" t="str">
        <f t="shared" si="0"/>
        <v>на конец года</v>
      </c>
      <c r="V7" s="24" t="str">
        <f t="shared" si="0"/>
        <v>отклонение</v>
      </c>
      <c r="W7" s="24" t="s">
        <v>1</v>
      </c>
      <c r="X7" s="24" t="s">
        <v>2</v>
      </c>
      <c r="Y7" s="24" t="s">
        <v>4</v>
      </c>
      <c r="Z7" s="24" t="s">
        <v>1</v>
      </c>
      <c r="AA7" s="24" t="s">
        <v>2</v>
      </c>
      <c r="AB7" s="24" t="s">
        <v>4</v>
      </c>
    </row>
    <row r="8" spans="1:28" ht="31.5" x14ac:dyDescent="0.25">
      <c r="A8" s="14" t="s">
        <v>3</v>
      </c>
      <c r="B8" s="18">
        <f t="shared" ref="B8:P8" si="1">SUM(B9:B12)</f>
        <v>1194883.73</v>
      </c>
      <c r="C8" s="18">
        <f t="shared" si="1"/>
        <v>1285527.885</v>
      </c>
      <c r="D8" s="18">
        <f t="shared" si="1"/>
        <v>90644.155000000159</v>
      </c>
      <c r="E8" s="18">
        <f t="shared" si="1"/>
        <v>1183287.5299999998</v>
      </c>
      <c r="F8" s="18">
        <f t="shared" si="1"/>
        <v>1258500.4899999998</v>
      </c>
      <c r="G8" s="18">
        <f t="shared" si="1"/>
        <v>75212.96000000005</v>
      </c>
      <c r="H8" s="18">
        <f t="shared" si="1"/>
        <v>6493.22</v>
      </c>
      <c r="I8" s="18">
        <f t="shared" si="1"/>
        <v>24794.565000000002</v>
      </c>
      <c r="J8" s="18">
        <f t="shared" si="1"/>
        <v>18301.345000000001</v>
      </c>
      <c r="K8" s="18">
        <f t="shared" si="1"/>
        <v>421.15</v>
      </c>
      <c r="L8" s="18">
        <f t="shared" si="1"/>
        <v>514.74</v>
      </c>
      <c r="M8" s="18">
        <f t="shared" si="1"/>
        <v>93.589999999999975</v>
      </c>
      <c r="N8" s="18">
        <f t="shared" si="1"/>
        <v>4287.46</v>
      </c>
      <c r="O8" s="18">
        <f t="shared" si="1"/>
        <v>1139.1000000000001</v>
      </c>
      <c r="P8" s="18">
        <f t="shared" si="1"/>
        <v>-3148.36</v>
      </c>
      <c r="Q8" s="18">
        <f t="shared" ref="Q8" si="2">SUM(Q9:Q12)</f>
        <v>280.98</v>
      </c>
      <c r="R8" s="18">
        <f t="shared" ref="R8" si="3">SUM(R9:R12)</f>
        <v>281.14999999999998</v>
      </c>
      <c r="S8" s="18">
        <f t="shared" ref="S8" si="4">SUM(S9:S12)</f>
        <v>0.16999999999995907</v>
      </c>
      <c r="T8" s="18"/>
      <c r="U8" s="18"/>
      <c r="V8" s="18"/>
      <c r="W8" s="18">
        <f>SUM(W9:W12)</f>
        <v>113.39</v>
      </c>
      <c r="X8" s="18">
        <f>SUM(X9:X12)</f>
        <v>297.83999999999997</v>
      </c>
      <c r="Y8" s="18">
        <f>SUM(Y9:Y12)</f>
        <v>184.45000000000002</v>
      </c>
      <c r="Z8" s="16"/>
      <c r="AA8" s="16"/>
      <c r="AB8" s="16"/>
    </row>
    <row r="9" spans="1:28" ht="15" customHeight="1" x14ac:dyDescent="0.25">
      <c r="A9" s="4" t="s">
        <v>14</v>
      </c>
      <c r="B9" s="20">
        <f t="shared" ref="B9:C11" si="5">E9+H9+W9+K9+N9</f>
        <v>331289.24999999994</v>
      </c>
      <c r="C9" s="21">
        <f t="shared" si="5"/>
        <v>400359.05</v>
      </c>
      <c r="D9" s="21">
        <f>C9-B9</f>
        <v>69069.800000000047</v>
      </c>
      <c r="E9" s="3">
        <v>330806.09999999998</v>
      </c>
      <c r="F9" s="3">
        <v>376771.57</v>
      </c>
      <c r="G9" s="3">
        <f>F9-E9</f>
        <v>45965.47000000003</v>
      </c>
      <c r="H9" s="3">
        <v>2.5</v>
      </c>
      <c r="I9" s="3">
        <v>23151</v>
      </c>
      <c r="J9" s="3">
        <f>I9-H9</f>
        <v>23148.5</v>
      </c>
      <c r="K9" s="5">
        <v>52.97</v>
      </c>
      <c r="L9" s="3">
        <v>9.35</v>
      </c>
      <c r="M9" s="5">
        <f>L9-K9</f>
        <v>-43.62</v>
      </c>
      <c r="N9" s="5">
        <v>427.13</v>
      </c>
      <c r="O9" s="5">
        <v>427.13</v>
      </c>
      <c r="P9" s="5">
        <f>O9-N9</f>
        <v>0</v>
      </c>
      <c r="Q9" s="5"/>
      <c r="R9" s="5"/>
      <c r="S9" s="5"/>
      <c r="T9" s="5"/>
      <c r="U9" s="5"/>
      <c r="V9" s="5"/>
      <c r="W9" s="3">
        <v>0.55000000000000004</v>
      </c>
      <c r="X9" s="3">
        <v>0</v>
      </c>
      <c r="Y9" s="3">
        <f>X9-W9</f>
        <v>-0.55000000000000004</v>
      </c>
      <c r="Z9" s="10"/>
      <c r="AA9" s="10"/>
      <c r="AB9" s="10"/>
    </row>
    <row r="10" spans="1:28" ht="15" customHeight="1" x14ac:dyDescent="0.25">
      <c r="A10" s="4" t="s">
        <v>15</v>
      </c>
      <c r="B10" s="21">
        <f t="shared" si="5"/>
        <v>232175.98</v>
      </c>
      <c r="C10" s="21">
        <f t="shared" si="5"/>
        <v>239589.02499999999</v>
      </c>
      <c r="D10" s="21">
        <f>C10-B10</f>
        <v>7413.0449999999837</v>
      </c>
      <c r="E10" s="3">
        <v>231961.96</v>
      </c>
      <c r="F10" s="3">
        <v>239379.81</v>
      </c>
      <c r="G10" s="3">
        <f>F10-E10</f>
        <v>7417.8500000000058</v>
      </c>
      <c r="H10" s="3">
        <v>209.39</v>
      </c>
      <c r="I10" s="3">
        <v>209.215</v>
      </c>
      <c r="J10" s="3">
        <f>I10-H10</f>
        <v>-0.17499999999998295</v>
      </c>
      <c r="K10" s="3"/>
      <c r="L10" s="3"/>
      <c r="M10" s="3">
        <f t="shared" ref="M10:M12" si="6">L10-K10</f>
        <v>0</v>
      </c>
      <c r="N10" s="3"/>
      <c r="O10" s="3"/>
      <c r="P10" s="3">
        <f t="shared" ref="P10:P12" si="7">O10-N10</f>
        <v>0</v>
      </c>
      <c r="Q10" s="3"/>
      <c r="R10" s="3"/>
      <c r="S10" s="3"/>
      <c r="T10" s="3"/>
      <c r="U10" s="3"/>
      <c r="V10" s="3"/>
      <c r="W10" s="3">
        <v>4.63</v>
      </c>
      <c r="X10" s="3"/>
      <c r="Y10" s="2">
        <f t="shared" ref="Y10:Y11" si="8">X10-W10</f>
        <v>-4.63</v>
      </c>
      <c r="Z10" s="10"/>
      <c r="AA10" s="10"/>
      <c r="AB10" s="10"/>
    </row>
    <row r="11" spans="1:28" ht="16.5" customHeight="1" x14ac:dyDescent="0.25">
      <c r="A11" s="4" t="s">
        <v>16</v>
      </c>
      <c r="B11" s="21">
        <f t="shared" si="5"/>
        <v>566759.39999999991</v>
      </c>
      <c r="C11" s="21">
        <f t="shared" si="5"/>
        <v>587976.67000000004</v>
      </c>
      <c r="D11" s="21">
        <f>C11-B11</f>
        <v>21217.270000000135</v>
      </c>
      <c r="E11" s="7">
        <v>557430.82999999996</v>
      </c>
      <c r="F11" s="2">
        <v>586754.96</v>
      </c>
      <c r="G11" s="3">
        <f>F11-E11</f>
        <v>29324.130000000005</v>
      </c>
      <c r="H11" s="2">
        <v>5676.7</v>
      </c>
      <c r="I11" s="2">
        <v>537.54</v>
      </c>
      <c r="J11" s="3">
        <f>I11-H11</f>
        <v>-5139.16</v>
      </c>
      <c r="K11" s="3"/>
      <c r="L11" s="3"/>
      <c r="M11" s="3">
        <f t="shared" si="6"/>
        <v>0</v>
      </c>
      <c r="N11" s="3">
        <v>3630.67</v>
      </c>
      <c r="O11" s="3">
        <v>675.02</v>
      </c>
      <c r="P11" s="3">
        <f t="shared" si="7"/>
        <v>-2955.65</v>
      </c>
      <c r="Q11" s="3"/>
      <c r="R11" s="3"/>
      <c r="S11" s="3"/>
      <c r="T11" s="3"/>
      <c r="U11" s="3"/>
      <c r="V11" s="3"/>
      <c r="W11" s="2">
        <v>21.2</v>
      </c>
      <c r="X11" s="2">
        <v>9.15</v>
      </c>
      <c r="Y11" s="2">
        <f t="shared" si="8"/>
        <v>-12.049999999999999</v>
      </c>
      <c r="Z11" s="10"/>
      <c r="AA11" s="10"/>
      <c r="AB11" s="10"/>
    </row>
    <row r="12" spans="1:28" ht="15" customHeight="1" x14ac:dyDescent="0.25">
      <c r="A12" s="4" t="s">
        <v>17</v>
      </c>
      <c r="B12" s="21">
        <f>E12+H12+K12+N12+Q12+W12</f>
        <v>64659.100000000006</v>
      </c>
      <c r="C12" s="21">
        <f>F12+I12+L12+O12+R12+X12</f>
        <v>57603.14</v>
      </c>
      <c r="D12" s="21">
        <f>C12-B12</f>
        <v>-7055.9600000000064</v>
      </c>
      <c r="E12" s="7">
        <v>63088.639999999999</v>
      </c>
      <c r="F12" s="7">
        <v>55594.15</v>
      </c>
      <c r="G12" s="7">
        <f>F12-E12</f>
        <v>-7494.489999999998</v>
      </c>
      <c r="H12" s="7">
        <v>604.63</v>
      </c>
      <c r="I12" s="7">
        <v>896.81</v>
      </c>
      <c r="J12" s="7">
        <f>I12-H12</f>
        <v>292.17999999999995</v>
      </c>
      <c r="K12" s="7">
        <v>368.18</v>
      </c>
      <c r="L12" s="7">
        <v>505.39</v>
      </c>
      <c r="M12" s="7">
        <f t="shared" si="6"/>
        <v>137.20999999999998</v>
      </c>
      <c r="N12" s="7">
        <v>229.66</v>
      </c>
      <c r="O12" s="7">
        <v>36.950000000000003</v>
      </c>
      <c r="P12" s="7">
        <f t="shared" si="7"/>
        <v>-192.70999999999998</v>
      </c>
      <c r="Q12" s="7">
        <v>280.98</v>
      </c>
      <c r="R12" s="7">
        <v>281.14999999999998</v>
      </c>
      <c r="S12" s="7">
        <f>R12-Q12</f>
        <v>0.16999999999995907</v>
      </c>
      <c r="T12" s="7"/>
      <c r="U12" s="7"/>
      <c r="V12" s="7"/>
      <c r="W12" s="8">
        <v>87.01</v>
      </c>
      <c r="X12" s="8">
        <v>288.69</v>
      </c>
      <c r="Y12" s="8">
        <f>X12-W12</f>
        <v>201.68</v>
      </c>
      <c r="Z12" s="10"/>
      <c r="AA12" s="10"/>
      <c r="AB12" s="10"/>
    </row>
    <row r="13" spans="1:28" ht="31.5" x14ac:dyDescent="0.25">
      <c r="A13" s="14" t="s">
        <v>12</v>
      </c>
      <c r="B13" s="15">
        <v>34603.019999999997</v>
      </c>
      <c r="C13" s="15">
        <v>11914.27</v>
      </c>
      <c r="D13" s="15">
        <v>-22688.75</v>
      </c>
      <c r="E13" s="15">
        <v>26006.560000000001</v>
      </c>
      <c r="F13" s="15">
        <v>4150.63</v>
      </c>
      <c r="G13" s="15">
        <v>-21855.93</v>
      </c>
      <c r="H13" s="16"/>
      <c r="I13" s="16"/>
      <c r="J13" s="16"/>
      <c r="K13" s="17">
        <v>88.21</v>
      </c>
      <c r="L13" s="17">
        <v>38.869999999999997</v>
      </c>
      <c r="M13" s="17">
        <v>-49.34</v>
      </c>
      <c r="N13" s="16"/>
      <c r="O13" s="16"/>
      <c r="P13" s="16"/>
      <c r="Q13" s="16"/>
      <c r="R13" s="16"/>
      <c r="S13" s="16"/>
      <c r="T13" s="15">
        <v>3782.46</v>
      </c>
      <c r="U13" s="15">
        <v>3313.64</v>
      </c>
      <c r="V13" s="17">
        <v>-468.82</v>
      </c>
      <c r="W13" s="15">
        <v>4705.83</v>
      </c>
      <c r="X13" s="15">
        <v>4411.12</v>
      </c>
      <c r="Y13" s="17">
        <v>-294.70999999999998</v>
      </c>
      <c r="Z13" s="17">
        <v>19.96</v>
      </c>
      <c r="AA13" s="17">
        <v>0.01</v>
      </c>
      <c r="AB13" s="17">
        <v>-19.95</v>
      </c>
    </row>
    <row r="14" spans="1:28" x14ac:dyDescent="0.25">
      <c r="A14" s="6" t="s">
        <v>14</v>
      </c>
      <c r="B14" s="22">
        <v>9583.5499999999993</v>
      </c>
      <c r="C14" s="22">
        <v>3210.98</v>
      </c>
      <c r="D14" s="22">
        <v>-6372.57</v>
      </c>
      <c r="E14" s="12">
        <v>4759.5</v>
      </c>
      <c r="F14" s="12">
        <v>1794.22</v>
      </c>
      <c r="G14" s="12">
        <v>-2965.28</v>
      </c>
      <c r="H14" s="10"/>
      <c r="I14" s="10"/>
      <c r="J14" s="10"/>
      <c r="K14" s="11">
        <v>0</v>
      </c>
      <c r="L14" s="11">
        <v>1.5</v>
      </c>
      <c r="M14" s="11">
        <v>1.5</v>
      </c>
      <c r="N14" s="10"/>
      <c r="O14" s="10"/>
      <c r="P14" s="10"/>
      <c r="Q14" s="10"/>
      <c r="R14" s="10"/>
      <c r="S14" s="10"/>
      <c r="T14" s="11">
        <v>561.36</v>
      </c>
      <c r="U14" s="12">
        <v>1326.28</v>
      </c>
      <c r="V14" s="11">
        <v>764.92</v>
      </c>
      <c r="W14" s="12">
        <v>4262.6899999999996</v>
      </c>
      <c r="X14" s="11">
        <v>88.98</v>
      </c>
      <c r="Y14" s="12">
        <v>-4173.71</v>
      </c>
      <c r="Z14" s="13"/>
      <c r="AA14" s="13"/>
      <c r="AB14" s="11">
        <v>0</v>
      </c>
    </row>
    <row r="15" spans="1:28" x14ac:dyDescent="0.25">
      <c r="A15" s="6" t="s">
        <v>15</v>
      </c>
      <c r="B15" s="22">
        <v>5890.19</v>
      </c>
      <c r="C15" s="22">
        <v>1045.8800000000001</v>
      </c>
      <c r="D15" s="22">
        <v>-4844.3100000000004</v>
      </c>
      <c r="E15" s="12">
        <v>5724.65</v>
      </c>
      <c r="F15" s="11">
        <v>880.18</v>
      </c>
      <c r="G15" s="12">
        <v>-4844.47</v>
      </c>
      <c r="H15" s="10"/>
      <c r="I15" s="10"/>
      <c r="J15" s="10"/>
      <c r="K15" s="11"/>
      <c r="L15" s="11"/>
      <c r="M15" s="11">
        <v>0</v>
      </c>
      <c r="N15" s="10"/>
      <c r="O15" s="10"/>
      <c r="P15" s="10"/>
      <c r="Q15" s="10"/>
      <c r="R15" s="10"/>
      <c r="S15" s="10"/>
      <c r="T15" s="11">
        <v>159.22999999999999</v>
      </c>
      <c r="U15" s="11">
        <v>165.7</v>
      </c>
      <c r="V15" s="11">
        <v>6.47</v>
      </c>
      <c r="W15" s="11">
        <v>6.31</v>
      </c>
      <c r="X15" s="13"/>
      <c r="Y15" s="11">
        <v>-6.31</v>
      </c>
      <c r="Z15" s="13"/>
      <c r="AA15" s="13"/>
      <c r="AB15" s="11">
        <v>0</v>
      </c>
    </row>
    <row r="16" spans="1:28" x14ac:dyDescent="0.25">
      <c r="A16" s="6" t="s">
        <v>16</v>
      </c>
      <c r="B16" s="22">
        <v>13092.25</v>
      </c>
      <c r="C16" s="23">
        <v>952.25</v>
      </c>
      <c r="D16" s="22">
        <v>-12140</v>
      </c>
      <c r="E16" s="12">
        <v>12756.27</v>
      </c>
      <c r="F16" s="11">
        <v>937.93</v>
      </c>
      <c r="G16" s="12">
        <v>-11818.34</v>
      </c>
      <c r="H16" s="10"/>
      <c r="I16" s="10"/>
      <c r="J16" s="10"/>
      <c r="K16" s="11"/>
      <c r="L16" s="11"/>
      <c r="M16" s="11">
        <v>0</v>
      </c>
      <c r="N16" s="10"/>
      <c r="O16" s="10"/>
      <c r="P16" s="10"/>
      <c r="Q16" s="10"/>
      <c r="R16" s="10"/>
      <c r="S16" s="10"/>
      <c r="T16" s="11">
        <v>335.98</v>
      </c>
      <c r="U16" s="11">
        <v>6.33</v>
      </c>
      <c r="V16" s="11">
        <v>-329.65</v>
      </c>
      <c r="W16" s="13"/>
      <c r="X16" s="11">
        <v>7.99</v>
      </c>
      <c r="Y16" s="11">
        <v>7.99</v>
      </c>
      <c r="Z16" s="13"/>
      <c r="AA16" s="13"/>
      <c r="AB16" s="11">
        <v>0</v>
      </c>
    </row>
    <row r="17" spans="1:28" x14ac:dyDescent="0.25">
      <c r="A17" s="6" t="s">
        <v>17</v>
      </c>
      <c r="B17" s="22">
        <v>6037.03</v>
      </c>
      <c r="C17" s="22">
        <v>6705.16</v>
      </c>
      <c r="D17" s="23">
        <v>668.13</v>
      </c>
      <c r="E17" s="12">
        <v>2766.14</v>
      </c>
      <c r="F17" s="11">
        <v>538.29999999999995</v>
      </c>
      <c r="G17" s="12">
        <v>-2227.84</v>
      </c>
      <c r="H17" s="10"/>
      <c r="I17" s="10"/>
      <c r="J17" s="10"/>
      <c r="K17" s="11">
        <v>88.21</v>
      </c>
      <c r="L17" s="11">
        <v>37.369999999999997</v>
      </c>
      <c r="M17" s="11">
        <v>-50.84</v>
      </c>
      <c r="N17" s="10"/>
      <c r="O17" s="10"/>
      <c r="P17" s="10"/>
      <c r="Q17" s="10"/>
      <c r="R17" s="10"/>
      <c r="S17" s="10"/>
      <c r="T17" s="12">
        <v>2725.89</v>
      </c>
      <c r="U17" s="12">
        <v>1815.33</v>
      </c>
      <c r="V17" s="11">
        <v>-910.56</v>
      </c>
      <c r="W17" s="11">
        <v>436.83</v>
      </c>
      <c r="X17" s="12">
        <v>4314.1499999999996</v>
      </c>
      <c r="Y17" s="12">
        <v>3877.32</v>
      </c>
      <c r="Z17" s="11">
        <v>19.96</v>
      </c>
      <c r="AA17" s="11">
        <v>0.01</v>
      </c>
      <c r="AB17" s="11">
        <v>-19.95</v>
      </c>
    </row>
  </sheetData>
  <mergeCells count="13">
    <mergeCell ref="K1:M1"/>
    <mergeCell ref="B3:M3"/>
    <mergeCell ref="T6:V6"/>
    <mergeCell ref="Z6:AB6"/>
    <mergeCell ref="W6:Y6"/>
    <mergeCell ref="B5:G5"/>
    <mergeCell ref="A6:A7"/>
    <mergeCell ref="B6:D6"/>
    <mergeCell ref="E6:G6"/>
    <mergeCell ref="H6:J6"/>
    <mergeCell ref="K6:M6"/>
    <mergeCell ref="N6:P6"/>
    <mergeCell ref="Q6:S6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  <headerFooter differentFirst="1">
    <oddHeader>&amp;C&amp;P</oddHead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Алевтина А. Белокурова</dc:creator>
  <cp:lastModifiedBy>Екатерина В. Антонова</cp:lastModifiedBy>
  <cp:lastPrinted>2024-10-07T22:51:38Z</cp:lastPrinted>
  <dcterms:created xsi:type="dcterms:W3CDTF">2020-09-24T05:50:06Z</dcterms:created>
  <dcterms:modified xsi:type="dcterms:W3CDTF">2024-10-07T22:51:45Z</dcterms:modified>
</cp:coreProperties>
</file>