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до 01.04.22\Общая деп-та\Проект краевой 2023-2025\Материалы для ЗАКСа\Паспорта госпрограмм на ЗАКС\ГП 15\"/>
    </mc:Choice>
  </mc:AlternateContent>
  <bookViews>
    <workbookView xWindow="0" yWindow="0" windowWidth="28800" windowHeight="12330" tabRatio="500"/>
  </bookViews>
  <sheets>
    <sheet name="1. Основные положения" sheetId="1" r:id="rId1"/>
    <sheet name="2. Показатели ГП" sheetId="2" r:id="rId2"/>
    <sheet name="3. Структура ГП" sheetId="3" r:id="rId3"/>
    <sheet name="4. Финобеспечение" sheetId="4" r:id="rId4"/>
    <sheet name="5. Налоговые льготы" sheetId="5" r:id="rId5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26" i="4" l="1"/>
  <c r="O125" i="4"/>
  <c r="O124" i="4"/>
  <c r="O123" i="4"/>
  <c r="O122" i="4"/>
  <c r="O121" i="4"/>
  <c r="N119" i="4"/>
  <c r="M119" i="4"/>
  <c r="L119" i="4"/>
  <c r="K119" i="4"/>
  <c r="J119" i="4"/>
  <c r="I119" i="4"/>
  <c r="H119" i="4"/>
  <c r="G119" i="4"/>
  <c r="O119" i="4" s="1"/>
  <c r="N118" i="4"/>
  <c r="M118" i="4"/>
  <c r="L118" i="4"/>
  <c r="K118" i="4"/>
  <c r="J118" i="4"/>
  <c r="I118" i="4"/>
  <c r="H118" i="4"/>
  <c r="G118" i="4"/>
  <c r="O118" i="4" s="1"/>
  <c r="N117" i="4"/>
  <c r="M117" i="4"/>
  <c r="L117" i="4"/>
  <c r="K117" i="4"/>
  <c r="J117" i="4"/>
  <c r="I117" i="4"/>
  <c r="H117" i="4"/>
  <c r="G117" i="4"/>
  <c r="N116" i="4"/>
  <c r="M116" i="4"/>
  <c r="M111" i="4" s="1"/>
  <c r="L116" i="4"/>
  <c r="K116" i="4"/>
  <c r="J116" i="4"/>
  <c r="I116" i="4"/>
  <c r="I111" i="4" s="1"/>
  <c r="H116" i="4"/>
  <c r="G116" i="4"/>
  <c r="O116" i="4" s="1"/>
  <c r="N115" i="4"/>
  <c r="M115" i="4"/>
  <c r="L115" i="4"/>
  <c r="K115" i="4"/>
  <c r="J115" i="4"/>
  <c r="I115" i="4"/>
  <c r="H115" i="4"/>
  <c r="G115" i="4"/>
  <c r="O115" i="4" s="1"/>
  <c r="N114" i="4"/>
  <c r="M114" i="4"/>
  <c r="L114" i="4"/>
  <c r="K114" i="4"/>
  <c r="J114" i="4"/>
  <c r="I114" i="4"/>
  <c r="H114" i="4"/>
  <c r="G114" i="4"/>
  <c r="O114" i="4" s="1"/>
  <c r="N113" i="4"/>
  <c r="N111" i="4" s="1"/>
  <c r="M113" i="4"/>
  <c r="L113" i="4"/>
  <c r="L111" i="4" s="1"/>
  <c r="K113" i="4"/>
  <c r="J113" i="4"/>
  <c r="J111" i="4" s="1"/>
  <c r="I113" i="4"/>
  <c r="H113" i="4"/>
  <c r="H111" i="4" s="1"/>
  <c r="G113" i="4"/>
  <c r="K111" i="4"/>
  <c r="G111" i="4"/>
  <c r="O111" i="4" s="1"/>
  <c r="O110" i="4"/>
  <c r="O109" i="4"/>
  <c r="O108" i="4"/>
  <c r="O107" i="4"/>
  <c r="O106" i="4"/>
  <c r="O105" i="4"/>
  <c r="N103" i="4"/>
  <c r="M103" i="4"/>
  <c r="L103" i="4"/>
  <c r="K103" i="4"/>
  <c r="J103" i="4"/>
  <c r="I103" i="4"/>
  <c r="H103" i="4"/>
  <c r="G103" i="4"/>
  <c r="O103" i="4" s="1"/>
  <c r="N102" i="4"/>
  <c r="M102" i="4"/>
  <c r="M94" i="4" s="1"/>
  <c r="L102" i="4"/>
  <c r="K102" i="4"/>
  <c r="K94" i="4" s="1"/>
  <c r="J102" i="4"/>
  <c r="I102" i="4"/>
  <c r="I94" i="4" s="1"/>
  <c r="H102" i="4"/>
  <c r="G102" i="4"/>
  <c r="G94" i="4" s="1"/>
  <c r="N101" i="4"/>
  <c r="N93" i="4" s="1"/>
  <c r="M101" i="4"/>
  <c r="L101" i="4"/>
  <c r="L93" i="4" s="1"/>
  <c r="K101" i="4"/>
  <c r="J101" i="4"/>
  <c r="J93" i="4" s="1"/>
  <c r="I101" i="4"/>
  <c r="H101" i="4"/>
  <c r="H93" i="4" s="1"/>
  <c r="G101" i="4"/>
  <c r="N100" i="4"/>
  <c r="M100" i="4"/>
  <c r="M92" i="4" s="1"/>
  <c r="L100" i="4"/>
  <c r="K100" i="4"/>
  <c r="K92" i="4" s="1"/>
  <c r="J100" i="4"/>
  <c r="I100" i="4"/>
  <c r="I92" i="4" s="1"/>
  <c r="H100" i="4"/>
  <c r="G100" i="4"/>
  <c r="G92" i="4" s="1"/>
  <c r="N99" i="4"/>
  <c r="N91" i="4" s="1"/>
  <c r="M99" i="4"/>
  <c r="L99" i="4"/>
  <c r="L91" i="4" s="1"/>
  <c r="K99" i="4"/>
  <c r="J99" i="4"/>
  <c r="J91" i="4" s="1"/>
  <c r="I99" i="4"/>
  <c r="H99" i="4"/>
  <c r="H91" i="4" s="1"/>
  <c r="G99" i="4"/>
  <c r="O99" i="4" s="1"/>
  <c r="N98" i="4"/>
  <c r="M98" i="4"/>
  <c r="M90" i="4" s="1"/>
  <c r="L98" i="4"/>
  <c r="K98" i="4"/>
  <c r="K90" i="4" s="1"/>
  <c r="J98" i="4"/>
  <c r="I98" i="4"/>
  <c r="I90" i="4" s="1"/>
  <c r="H98" i="4"/>
  <c r="G98" i="4"/>
  <c r="G90" i="4" s="1"/>
  <c r="N97" i="4"/>
  <c r="M97" i="4"/>
  <c r="L97" i="4"/>
  <c r="K97" i="4"/>
  <c r="J97" i="4"/>
  <c r="I97" i="4"/>
  <c r="H97" i="4"/>
  <c r="G97" i="4"/>
  <c r="K95" i="4"/>
  <c r="G95" i="4"/>
  <c r="N94" i="4"/>
  <c r="L94" i="4"/>
  <c r="J94" i="4"/>
  <c r="H94" i="4"/>
  <c r="M93" i="4"/>
  <c r="K93" i="4"/>
  <c r="I93" i="4"/>
  <c r="G93" i="4"/>
  <c r="O93" i="4" s="1"/>
  <c r="N92" i="4"/>
  <c r="L92" i="4"/>
  <c r="J92" i="4"/>
  <c r="H92" i="4"/>
  <c r="M91" i="4"/>
  <c r="K91" i="4"/>
  <c r="I91" i="4"/>
  <c r="G91" i="4"/>
  <c r="O91" i="4" s="1"/>
  <c r="N90" i="4"/>
  <c r="L90" i="4"/>
  <c r="J90" i="4"/>
  <c r="H90" i="4"/>
  <c r="M89" i="4"/>
  <c r="M87" i="4" s="1"/>
  <c r="K89" i="4"/>
  <c r="I89" i="4"/>
  <c r="I87" i="4" s="1"/>
  <c r="G89" i="4"/>
  <c r="O86" i="4"/>
  <c r="O85" i="4"/>
  <c r="O84" i="4"/>
  <c r="O83" i="4"/>
  <c r="O82" i="4"/>
  <c r="O81" i="4"/>
  <c r="N79" i="4"/>
  <c r="M79" i="4"/>
  <c r="L79" i="4"/>
  <c r="K79" i="4"/>
  <c r="J79" i="4"/>
  <c r="I79" i="4"/>
  <c r="H79" i="4"/>
  <c r="G79" i="4"/>
  <c r="O79" i="4" s="1"/>
  <c r="N78" i="4"/>
  <c r="N70" i="4" s="1"/>
  <c r="M78" i="4"/>
  <c r="L78" i="4"/>
  <c r="L70" i="4" s="1"/>
  <c r="K78" i="4"/>
  <c r="J78" i="4"/>
  <c r="J70" i="4" s="1"/>
  <c r="I78" i="4"/>
  <c r="H78" i="4"/>
  <c r="H70" i="4" s="1"/>
  <c r="G78" i="4"/>
  <c r="O78" i="4" s="1"/>
  <c r="N77" i="4"/>
  <c r="M77" i="4"/>
  <c r="M69" i="4" s="1"/>
  <c r="L77" i="4"/>
  <c r="K77" i="4"/>
  <c r="K69" i="4" s="1"/>
  <c r="J77" i="4"/>
  <c r="I77" i="4"/>
  <c r="I69" i="4" s="1"/>
  <c r="H77" i="4"/>
  <c r="G77" i="4"/>
  <c r="G69" i="4" s="1"/>
  <c r="N76" i="4"/>
  <c r="N68" i="4" s="1"/>
  <c r="M76" i="4"/>
  <c r="L76" i="4"/>
  <c r="L68" i="4" s="1"/>
  <c r="K76" i="4"/>
  <c r="J76" i="4"/>
  <c r="J68" i="4" s="1"/>
  <c r="I76" i="4"/>
  <c r="H76" i="4"/>
  <c r="H68" i="4" s="1"/>
  <c r="G76" i="4"/>
  <c r="N75" i="4"/>
  <c r="M75" i="4"/>
  <c r="M67" i="4" s="1"/>
  <c r="L75" i="4"/>
  <c r="K75" i="4"/>
  <c r="K67" i="4" s="1"/>
  <c r="J75" i="4"/>
  <c r="I75" i="4"/>
  <c r="I67" i="4" s="1"/>
  <c r="H75" i="4"/>
  <c r="G75" i="4"/>
  <c r="G67" i="4" s="1"/>
  <c r="N74" i="4"/>
  <c r="N66" i="4" s="1"/>
  <c r="M74" i="4"/>
  <c r="L74" i="4"/>
  <c r="L66" i="4" s="1"/>
  <c r="K74" i="4"/>
  <c r="J74" i="4"/>
  <c r="J66" i="4" s="1"/>
  <c r="I74" i="4"/>
  <c r="H74" i="4"/>
  <c r="H66" i="4" s="1"/>
  <c r="G74" i="4"/>
  <c r="O74" i="4" s="1"/>
  <c r="N73" i="4"/>
  <c r="M73" i="4"/>
  <c r="L73" i="4"/>
  <c r="K73" i="4"/>
  <c r="J73" i="4"/>
  <c r="I73" i="4"/>
  <c r="H73" i="4"/>
  <c r="G73" i="4"/>
  <c r="N71" i="4"/>
  <c r="J71" i="4"/>
  <c r="M70" i="4"/>
  <c r="K70" i="4"/>
  <c r="I70" i="4"/>
  <c r="G70" i="4"/>
  <c r="O70" i="4" s="1"/>
  <c r="N69" i="4"/>
  <c r="L69" i="4"/>
  <c r="J69" i="4"/>
  <c r="H69" i="4"/>
  <c r="M68" i="4"/>
  <c r="K68" i="4"/>
  <c r="I68" i="4"/>
  <c r="G68" i="4"/>
  <c r="O68" i="4" s="1"/>
  <c r="N67" i="4"/>
  <c r="L67" i="4"/>
  <c r="J67" i="4"/>
  <c r="H67" i="4"/>
  <c r="M66" i="4"/>
  <c r="K66" i="4"/>
  <c r="I66" i="4"/>
  <c r="G66" i="4"/>
  <c r="O66" i="4" s="1"/>
  <c r="N65" i="4"/>
  <c r="L65" i="4"/>
  <c r="L63" i="4" s="1"/>
  <c r="J65" i="4"/>
  <c r="H65" i="4"/>
  <c r="J63" i="4"/>
  <c r="H63" i="4"/>
  <c r="O62" i="4"/>
  <c r="O61" i="4"/>
  <c r="O60" i="4"/>
  <c r="O59" i="4"/>
  <c r="O58" i="4"/>
  <c r="O57" i="4"/>
  <c r="N55" i="4"/>
  <c r="M55" i="4"/>
  <c r="L55" i="4"/>
  <c r="K55" i="4"/>
  <c r="J55" i="4"/>
  <c r="I55" i="4"/>
  <c r="H55" i="4"/>
  <c r="G55" i="4"/>
  <c r="O55" i="4" s="1"/>
  <c r="N54" i="4"/>
  <c r="M54" i="4"/>
  <c r="L54" i="4"/>
  <c r="K54" i="4"/>
  <c r="J54" i="4"/>
  <c r="I54" i="4"/>
  <c r="H54" i="4"/>
  <c r="G54" i="4"/>
  <c r="O54" i="4" s="1"/>
  <c r="N53" i="4"/>
  <c r="M53" i="4"/>
  <c r="L53" i="4"/>
  <c r="K53" i="4"/>
  <c r="J53" i="4"/>
  <c r="I53" i="4"/>
  <c r="H53" i="4"/>
  <c r="G53" i="4"/>
  <c r="O53" i="4" s="1"/>
  <c r="N52" i="4"/>
  <c r="M52" i="4"/>
  <c r="L52" i="4"/>
  <c r="K52" i="4"/>
  <c r="J52" i="4"/>
  <c r="I52" i="4"/>
  <c r="H52" i="4"/>
  <c r="G52" i="4"/>
  <c r="O52" i="4" s="1"/>
  <c r="N51" i="4"/>
  <c r="M51" i="4"/>
  <c r="L51" i="4"/>
  <c r="K51" i="4"/>
  <c r="J51" i="4"/>
  <c r="I51" i="4"/>
  <c r="H51" i="4"/>
  <c r="G51" i="4"/>
  <c r="O51" i="4" s="1"/>
  <c r="N50" i="4"/>
  <c r="M50" i="4"/>
  <c r="L50" i="4"/>
  <c r="K50" i="4"/>
  <c r="J50" i="4"/>
  <c r="I50" i="4"/>
  <c r="H50" i="4"/>
  <c r="G50" i="4"/>
  <c r="O50" i="4" s="1"/>
  <c r="N49" i="4"/>
  <c r="M49" i="4"/>
  <c r="M47" i="4" s="1"/>
  <c r="L49" i="4"/>
  <c r="K49" i="4"/>
  <c r="K47" i="4" s="1"/>
  <c r="J49" i="4"/>
  <c r="I49" i="4"/>
  <c r="I47" i="4" s="1"/>
  <c r="H49" i="4"/>
  <c r="G49" i="4"/>
  <c r="G47" i="4" s="1"/>
  <c r="O47" i="4" s="1"/>
  <c r="N47" i="4"/>
  <c r="L47" i="4"/>
  <c r="J47" i="4"/>
  <c r="H47" i="4"/>
  <c r="O46" i="4"/>
  <c r="O45" i="4"/>
  <c r="O44" i="4"/>
  <c r="O43" i="4"/>
  <c r="O42" i="4"/>
  <c r="O41" i="4"/>
  <c r="N39" i="4"/>
  <c r="M39" i="4"/>
  <c r="L39" i="4"/>
  <c r="K39" i="4"/>
  <c r="J39" i="4"/>
  <c r="I39" i="4"/>
  <c r="H39" i="4"/>
  <c r="G39" i="4"/>
  <c r="O39" i="4" s="1"/>
  <c r="O38" i="4"/>
  <c r="O37" i="4"/>
  <c r="O36" i="4"/>
  <c r="O35" i="4"/>
  <c r="O34" i="4"/>
  <c r="O33" i="4"/>
  <c r="N31" i="4"/>
  <c r="M31" i="4"/>
  <c r="L31" i="4"/>
  <c r="K31" i="4"/>
  <c r="J31" i="4"/>
  <c r="I31" i="4"/>
  <c r="H31" i="4"/>
  <c r="G31" i="4"/>
  <c r="O31" i="4" s="1"/>
  <c r="N30" i="4"/>
  <c r="M30" i="4"/>
  <c r="M22" i="4" s="1"/>
  <c r="L30" i="4"/>
  <c r="K30" i="4"/>
  <c r="K22" i="4" s="1"/>
  <c r="J30" i="4"/>
  <c r="I30" i="4"/>
  <c r="H30" i="4"/>
  <c r="G30" i="4"/>
  <c r="O30" i="4" s="1"/>
  <c r="N29" i="4"/>
  <c r="M29" i="4"/>
  <c r="L29" i="4"/>
  <c r="K29" i="4"/>
  <c r="J29" i="4"/>
  <c r="I29" i="4"/>
  <c r="H29" i="4"/>
  <c r="G29" i="4"/>
  <c r="O29" i="4" s="1"/>
  <c r="N28" i="4"/>
  <c r="M28" i="4"/>
  <c r="L28" i="4"/>
  <c r="K28" i="4"/>
  <c r="J28" i="4"/>
  <c r="I28" i="4"/>
  <c r="H28" i="4"/>
  <c r="G28" i="4"/>
  <c r="O28" i="4" s="1"/>
  <c r="N27" i="4"/>
  <c r="M27" i="4"/>
  <c r="L27" i="4"/>
  <c r="K27" i="4"/>
  <c r="J27" i="4"/>
  <c r="I27" i="4"/>
  <c r="H27" i="4"/>
  <c r="G27" i="4"/>
  <c r="O27" i="4" s="1"/>
  <c r="N26" i="4"/>
  <c r="M26" i="4"/>
  <c r="L26" i="4"/>
  <c r="K26" i="4"/>
  <c r="J26" i="4"/>
  <c r="I26" i="4"/>
  <c r="H26" i="4"/>
  <c r="G26" i="4"/>
  <c r="O26" i="4" s="1"/>
  <c r="N25" i="4"/>
  <c r="N23" i="4" s="1"/>
  <c r="M25" i="4"/>
  <c r="L25" i="4"/>
  <c r="L23" i="4" s="1"/>
  <c r="K25" i="4"/>
  <c r="J25" i="4"/>
  <c r="J23" i="4" s="1"/>
  <c r="I25" i="4"/>
  <c r="H25" i="4"/>
  <c r="H23" i="4" s="1"/>
  <c r="G25" i="4"/>
  <c r="O25" i="4" s="1"/>
  <c r="M23" i="4"/>
  <c r="K23" i="4"/>
  <c r="I23" i="4"/>
  <c r="G23" i="4"/>
  <c r="O23" i="4" s="1"/>
  <c r="N22" i="4"/>
  <c r="L22" i="4"/>
  <c r="J22" i="4"/>
  <c r="I22" i="4"/>
  <c r="I14" i="4" s="1"/>
  <c r="H22" i="4"/>
  <c r="G22" i="4"/>
  <c r="O22" i="4" s="1"/>
  <c r="N21" i="4"/>
  <c r="N13" i="4" s="1"/>
  <c r="M21" i="4"/>
  <c r="L21" i="4"/>
  <c r="L13" i="4" s="1"/>
  <c r="K21" i="4"/>
  <c r="J21" i="4"/>
  <c r="J13" i="4" s="1"/>
  <c r="I21" i="4"/>
  <c r="H21" i="4"/>
  <c r="H13" i="4" s="1"/>
  <c r="G21" i="4"/>
  <c r="O21" i="4" s="1"/>
  <c r="N20" i="4"/>
  <c r="M20" i="4"/>
  <c r="M12" i="4" s="1"/>
  <c r="L20" i="4"/>
  <c r="K20" i="4"/>
  <c r="K12" i="4" s="1"/>
  <c r="J20" i="4"/>
  <c r="I20" i="4"/>
  <c r="I12" i="4" s="1"/>
  <c r="H20" i="4"/>
  <c r="G20" i="4"/>
  <c r="G12" i="4" s="1"/>
  <c r="O12" i="4" s="1"/>
  <c r="N19" i="4"/>
  <c r="N11" i="4" s="1"/>
  <c r="M19" i="4"/>
  <c r="L19" i="4"/>
  <c r="L11" i="4" s="1"/>
  <c r="K19" i="4"/>
  <c r="J19" i="4"/>
  <c r="J11" i="4" s="1"/>
  <c r="I19" i="4"/>
  <c r="H19" i="4"/>
  <c r="H11" i="4" s="1"/>
  <c r="G19" i="4"/>
  <c r="O19" i="4" s="1"/>
  <c r="N18" i="4"/>
  <c r="M18" i="4"/>
  <c r="M10" i="4" s="1"/>
  <c r="L18" i="4"/>
  <c r="K18" i="4"/>
  <c r="K10" i="4" s="1"/>
  <c r="J18" i="4"/>
  <c r="I18" i="4"/>
  <c r="I10" i="4" s="1"/>
  <c r="H18" i="4"/>
  <c r="G18" i="4"/>
  <c r="G10" i="4" s="1"/>
  <c r="O10" i="4" s="1"/>
  <c r="N17" i="4"/>
  <c r="N15" i="4" s="1"/>
  <c r="M17" i="4"/>
  <c r="L17" i="4"/>
  <c r="L15" i="4" s="1"/>
  <c r="K17" i="4"/>
  <c r="J17" i="4"/>
  <c r="J15" i="4" s="1"/>
  <c r="I17" i="4"/>
  <c r="H17" i="4"/>
  <c r="H15" i="4" s="1"/>
  <c r="G17" i="4"/>
  <c r="O17" i="4" s="1"/>
  <c r="G15" i="4"/>
  <c r="N14" i="4"/>
  <c r="L14" i="4"/>
  <c r="J14" i="4"/>
  <c r="H14" i="4"/>
  <c r="M13" i="4"/>
  <c r="K13" i="4"/>
  <c r="I13" i="4"/>
  <c r="G13" i="4"/>
  <c r="O13" i="4" s="1"/>
  <c r="N12" i="4"/>
  <c r="L12" i="4"/>
  <c r="J12" i="4"/>
  <c r="H12" i="4"/>
  <c r="M11" i="4"/>
  <c r="K11" i="4"/>
  <c r="I11" i="4"/>
  <c r="G11" i="4"/>
  <c r="O11" i="4" s="1"/>
  <c r="N10" i="4"/>
  <c r="L10" i="4"/>
  <c r="J10" i="4"/>
  <c r="H10" i="4"/>
  <c r="P15" i="2"/>
  <c r="J8" i="2"/>
  <c r="K8" i="2" s="1"/>
  <c r="K14" i="4" l="1"/>
  <c r="K15" i="4"/>
  <c r="M14" i="4"/>
  <c r="M15" i="4"/>
  <c r="O15" i="4"/>
  <c r="I15" i="4"/>
  <c r="O18" i="4"/>
  <c r="O20" i="4"/>
  <c r="H9" i="4"/>
  <c r="H7" i="4" s="1"/>
  <c r="L9" i="4"/>
  <c r="L7" i="4" s="1"/>
  <c r="G14" i="4"/>
  <c r="O14" i="4" s="1"/>
  <c r="O49" i="4"/>
  <c r="O67" i="4"/>
  <c r="O75" i="4"/>
  <c r="H95" i="4"/>
  <c r="O95" i="4" s="1"/>
  <c r="H89" i="4"/>
  <c r="H87" i="4" s="1"/>
  <c r="J95" i="4"/>
  <c r="J89" i="4"/>
  <c r="J87" i="4" s="1"/>
  <c r="L95" i="4"/>
  <c r="L89" i="4"/>
  <c r="L87" i="4" s="1"/>
  <c r="N95" i="4"/>
  <c r="N89" i="4"/>
  <c r="N87" i="4" s="1"/>
  <c r="O92" i="4"/>
  <c r="O100" i="4"/>
  <c r="N63" i="4"/>
  <c r="H71" i="4"/>
  <c r="L71" i="4"/>
  <c r="G71" i="4"/>
  <c r="G65" i="4"/>
  <c r="I71" i="4"/>
  <c r="I65" i="4"/>
  <c r="K71" i="4"/>
  <c r="K65" i="4"/>
  <c r="M71" i="4"/>
  <c r="M65" i="4"/>
  <c r="O73" i="4"/>
  <c r="O76" i="4"/>
  <c r="O69" i="4"/>
  <c r="O77" i="4"/>
  <c r="G87" i="4"/>
  <c r="K87" i="4"/>
  <c r="O89" i="4"/>
  <c r="I95" i="4"/>
  <c r="M95" i="4"/>
  <c r="O97" i="4"/>
  <c r="O90" i="4"/>
  <c r="O98" i="4"/>
  <c r="O101" i="4"/>
  <c r="O94" i="4"/>
  <c r="O102" i="4"/>
  <c r="O113" i="4"/>
  <c r="O117" i="4"/>
  <c r="M63" i="4" l="1"/>
  <c r="M9" i="4"/>
  <c r="M7" i="4" s="1"/>
  <c r="K63" i="4"/>
  <c r="K9" i="4"/>
  <c r="K7" i="4" s="1"/>
  <c r="I63" i="4"/>
  <c r="I9" i="4"/>
  <c r="I7" i="4" s="1"/>
  <c r="O65" i="4"/>
  <c r="G63" i="4"/>
  <c r="O63" i="4" s="1"/>
  <c r="G9" i="4"/>
  <c r="O87" i="4"/>
  <c r="O71" i="4"/>
  <c r="N9" i="4"/>
  <c r="N7" i="4" s="1"/>
  <c r="J9" i="4"/>
  <c r="J7" i="4" s="1"/>
  <c r="G7" i="4" l="1"/>
  <c r="O7" i="4" s="1"/>
  <c r="O9" i="4"/>
</calcChain>
</file>

<file path=xl/sharedStrings.xml><?xml version="1.0" encoding="utf-8"?>
<sst xmlns="http://schemas.openxmlformats.org/spreadsheetml/2006/main" count="614" uniqueCount="157">
  <si>
    <t>ПРОЕКТ</t>
  </si>
  <si>
    <t>ПАСПОРТ</t>
  </si>
  <si>
    <t>государственной программы Приморского края</t>
  </si>
  <si>
    <t>«Развитие рыбохозяйственного комплекса в Приморском крае»</t>
  </si>
  <si>
    <t>1. Основные положения</t>
  </si>
  <si>
    <t>Куратор государственной программы Приморского края</t>
  </si>
  <si>
    <t>Прокопчук Валерий Иосифович, заместитель Председателя Правительства Приморского края</t>
  </si>
  <si>
    <t>Ответственный исполнитель государственной программы</t>
  </si>
  <si>
    <t>агентство по рыболовству Приморского края</t>
  </si>
  <si>
    <t>Соисполнители государственной программы</t>
  </si>
  <si>
    <t xml:space="preserve">Период реализации государственной программы  </t>
  </si>
  <si>
    <t>Этап I: 2020-2022 годы</t>
  </si>
  <si>
    <t>Этап II: 2023-2030 годы</t>
  </si>
  <si>
    <t>Цели государственной программы</t>
  </si>
  <si>
    <t>Увеличение объема выпуска продукции рыбохозяйственного комплекса в Приморском крае в 1,2 раза к 2030 году, в том числе продукции с высокой добавленной стоимостью за счет роста объемов вылова водных биологических ресурсов в 1,5 раза, увеличения производства (выращивания) продукции аквакультуры в 1,1 раза и укрепления позиций приморских компаний и продукции на российском и мировом рынках</t>
  </si>
  <si>
    <t>Подпрограммы</t>
  </si>
  <si>
    <t>1. Подпрограмма № 1 «Развитие аквакультуры (рыбоводства) в Приморском крае»</t>
  </si>
  <si>
    <t>2. Подпрограмма № 2 «Стимулирование обновления и модернизации основных производственных фондов рыбохозяйственного комплекса в Приморском крае»</t>
  </si>
  <si>
    <t>3. Подпрограмма № 3 «Развитие системы государственного управления»</t>
  </si>
  <si>
    <t>Объемы средств краевого бюджета на финансирование государственной программы и прогнозная оценка привлекаемых на реализацию ее целей средств федерального бюджета, бюджетов государственных внебюджетных фондов, иных внебюджетных источников, бюджетов муниципальных образований Приморского края в случае участия Приморского края в реализации муниципальных программ, аналогичных мероприятиям государственной программы Приморского края</t>
  </si>
  <si>
    <t>общий объем финансирования государственной программы за счет средств краевого бюджета -  341860,82 тыс. рублей;
прогнозная оценка средств, привлекаемых на реализацию целей государственной программы, составляет:
средств федерального бюджета: 5345,60 тыс. рублей;
средств бюджетов муниципальных образований: 0 тыс. рублей;
средств государственных внебюджетных фондов РФ: 0 тыс. рублей;
средств территориальных государственных внебюджетных фондов: 0 тыс. рублей;
средств из иных внебюджетных источников: 0 тыс. рублей</t>
  </si>
  <si>
    <t>Влияние государственной программы на достижение национальных целей развития Российской Федерации / Влияние на достижение приоритетов в сфере обеспечения национальной безопасности Российской Федерации</t>
  </si>
  <si>
    <t>1. Достойный, эффективный труд и успешное предпринимательство/Показатель «Реальный рост инвестиций в основной капитал не менее 70 процентов по сравнению с показателем 2020 года»</t>
  </si>
  <si>
    <t>2. Показатели государственной программы Приморского края</t>
  </si>
  <si>
    <t>№ п/п</t>
  </si>
  <si>
    <t>Наименование показателя</t>
  </si>
  <si>
    <t>Единица измерения (по ОКЕИ)</t>
  </si>
  <si>
    <t>Значения показателей</t>
  </si>
  <si>
    <r>
      <rPr>
        <sz val="11"/>
        <rFont val="Times New Roman"/>
        <family val="1"/>
        <charset val="1"/>
      </rPr>
      <t xml:space="preserve">Документ
</t>
    </r>
    <r>
      <rPr>
        <sz val="11"/>
        <rFont val="Times New Roman"/>
        <family val="1"/>
        <charset val="128"/>
      </rPr>
      <t xml:space="preserve">
</t>
    </r>
  </si>
  <si>
    <t xml:space="preserve">Ответственный за достижение показателя
</t>
  </si>
  <si>
    <t xml:space="preserve">Связь с показателями национальных целей
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</si>
  <si>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</si>
  <si>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</si>
  <si>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</si>
  <si>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</si>
  <si>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</si>
  <si>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</si>
  <si>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</si>
  <si>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</si>
  <si>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</si>
  <si>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1.</t>
  </si>
  <si>
    <t>Объем отгруженных товаров собственного производства, выполненных работ и услуг собственными силами по видам деятельности «Рыболовство, рыбоводство» и «Переработка и консервирование рыбы, ракообразных и моллюсков»</t>
  </si>
  <si>
    <t>млн рублей</t>
  </si>
  <si>
    <t>Постановление Администрации Приморского края от 28.12.2018 № 668-па "Об утверждении Стратегии социально-экономического развития Приморского края до 2030 года"</t>
  </si>
  <si>
    <t>2.</t>
  </si>
  <si>
    <r>
      <rPr>
        <sz val="11"/>
        <color rgb="FF000000"/>
        <rFont val="Times New Roman"/>
        <family val="1"/>
        <charset val="128"/>
      </rPr>
      <t>Среднемесячная номинальная начисленная заработная плата работников организаций</t>
    </r>
    <r>
      <rPr>
        <sz val="11"/>
        <color rgb="FF000000"/>
        <rFont val="Times New Roman"/>
        <family val="1"/>
        <charset val="1"/>
      </rPr>
      <t xml:space="preserve"> в рыбохозяйственном комплексе в Приморском крае</t>
    </r>
  </si>
  <si>
    <t>рублей</t>
  </si>
  <si>
    <t>Распоряжение Правительства РФ от 10.02.2021 № 296-р «Об утверждении перечня показателей в сфере обеспечения продовольственной безопасности Российской Федерации»</t>
  </si>
  <si>
    <t>3.</t>
  </si>
  <si>
    <t>Объем вылова (добычи) водных биологических ресурсов рыбопромышленными предприятиями в Приморском крае</t>
  </si>
  <si>
    <t>тыс. тонн</t>
  </si>
  <si>
    <t>4.</t>
  </si>
  <si>
    <t>Прирост производительности труда по видам деятельности «Рыболовство, рыбоводство» и «Переработка и консервирование рыбы, ракообразных и моллюсков»</t>
  </si>
  <si>
    <t>процентов в отчетном году по сравнению с базовым 2016 годом</t>
  </si>
  <si>
    <t xml:space="preserve">5. </t>
  </si>
  <si>
    <t xml:space="preserve">Объем производства (выращивания) продукции аквакультуры (рыбоводства)
</t>
  </si>
  <si>
    <t>6.</t>
  </si>
  <si>
    <t>Объем реализации товарной рыбы и других объектов рыбоводства (аквакультуры) по всем каналам сбыта</t>
  </si>
  <si>
    <t>7.</t>
  </si>
  <si>
    <t>Объем производства рыбы и продуктов рыбных переработанных и консервированных</t>
  </si>
  <si>
    <t>8.</t>
  </si>
  <si>
    <t>Объем инвестиций в основной капитал в рыбохозяйственном комплексе в Приморском крае (без субъектов малого предпринимательства)</t>
  </si>
  <si>
    <t>Распоряжение Правительства РФ от 26.11.2019 № 2798-р «Об утверждении Стратегии развития рыбохозяйственного комплекса Российской Федерации на период до 2030 года»</t>
  </si>
  <si>
    <t>Реальный рост инвестиций в основной капитал не менее 70 процентов по сравнению с показателем 2020 года</t>
  </si>
  <si>
    <t>9.</t>
  </si>
  <si>
    <t>Доля протяженности береговой полосы водных объектов рыбохозяйственного значения, на которых выполнены рыбохозяйственные мероприятия, в общей протяженности береговой полосы водных объектов рыбохозяйственного значения, нуждающихся в выполнении рыбохозяйственных мероприятий</t>
  </si>
  <si>
    <t>процентов</t>
  </si>
  <si>
    <t>Распоряжение Правительства РФ от 03.12.2013 № 2256-р «Об утверждении целевых показателей оценки эффективности деятельности органов государственной власти субъектов Российской Федерации по осуществлению переданных им полномочий»</t>
  </si>
  <si>
    <t>10.</t>
  </si>
  <si>
    <t>Доля площади водных объектов рыбохозяйственного значения, на которых выполнены рыбохозяйственные мероприятия, в общей площади водных объектов рыбохозяйственного значения, нуждающихся в выполнении рыбохозяйственных мероприятий</t>
  </si>
  <si>
    <t>3. Структура государственной программы Приморского края</t>
  </si>
  <si>
    <t xml:space="preserve">Наименование мероприятий структурного элемента
</t>
  </si>
  <si>
    <t xml:space="preserve">Краткое описание ожидаемых результатов от реализации мероприятий структурного элемента </t>
  </si>
  <si>
    <t xml:space="preserve">Связь мероприятия с показателями государственной программы
</t>
  </si>
  <si>
    <t xml:space="preserve">1. </t>
  </si>
  <si>
    <t>Подпрограмма № 1 «Развитие аквакультуры (рыбоводства) в Приморском крае»</t>
  </si>
  <si>
    <t>1.1.</t>
  </si>
  <si>
    <t>Комплекс процессных мероприятий «Развитие аквакультуры (рыбоводства) в Приморском крае»</t>
  </si>
  <si>
    <t>Ответственный за реализацию: агентство по рыболовству Приморского края</t>
  </si>
  <si>
    <t>Срок реализации (2023-2030)</t>
  </si>
  <si>
    <t>1.1.1.</t>
  </si>
  <si>
    <r>
      <rPr>
        <sz val="11"/>
        <rFont val="Times New Roman"/>
        <family val="1"/>
        <charset val="1"/>
      </rPr>
      <t>Мероприятие 1 «</t>
    </r>
    <r>
      <rPr>
        <sz val="11"/>
        <color rgb="FF000000"/>
        <rFont val="Times New Roman"/>
        <charset val="1"/>
      </rPr>
      <t>Субсидии на возмещение части затрат организациям, осуществляющим аквакультуру (рыбоводство), на развитие аквакультуры (рыбоводства) в Приморском крае»</t>
    </r>
  </si>
  <si>
    <t>увеличение объема производства (выращивания) продукции аквакультуры к 2030 году в 1,1 раза, увеличение объема реализации товарной рыбы и других объектов рыбоводства (аквакультуры) по всем каналам сбыта к 2030 году в 1,3 раза</t>
  </si>
  <si>
    <t>Объем производства (выращивания) продукции аквакультуры (рыбоводства)</t>
  </si>
  <si>
    <t>1.1.2.</t>
  </si>
  <si>
    <r>
      <rPr>
        <sz val="11"/>
        <rFont val="Times New Roman"/>
        <family val="1"/>
        <charset val="1"/>
      </rPr>
      <t>Мероприятие 2 «Предоставление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(рыболовство) и товарного осетроводства</t>
    </r>
    <r>
      <rPr>
        <sz val="12"/>
        <color rgb="FF000000"/>
        <rFont val="Times New Roman"/>
        <charset val="1"/>
      </rPr>
      <t>»</t>
    </r>
  </si>
  <si>
    <t>реализация мероприятия создаст условия для ускоренного развития аквакультуры (рыбоводства), прирост объема производства продукции товарной аквакультуры составит 200 - 350 тонн ежегодно, в рамках инвестиционных проектов, реализуемых с государственной поддержкой</t>
  </si>
  <si>
    <t>1.2.</t>
  </si>
  <si>
    <t>Комплекс процессных мероприятий «Создание рыбоводной инфраструктуры в Приморском крае»</t>
  </si>
  <si>
    <t>1.2.1.</t>
  </si>
  <si>
    <r>
      <rPr>
        <sz val="11"/>
        <rFont val="Times New Roman"/>
        <family val="1"/>
        <charset val="1"/>
      </rPr>
      <t>Мероприятие 1 «Строительство и введение в эксплуатацию рыбоводных заводов</t>
    </r>
    <r>
      <rPr>
        <sz val="12"/>
        <color rgb="FF000000"/>
        <rFont val="Times New Roman"/>
        <charset val="1"/>
      </rPr>
      <t>»</t>
    </r>
  </si>
  <si>
    <t>создание условий для роста мощностей по выращиванию гидробионтов, рост товарной массы продукции аквакультуры к 2030 году в 1,1 раза</t>
  </si>
  <si>
    <t>Подпрограмма № 2 «Стимулирование обновления и модернизации основных производственных фондов рыбохозяйственного комплекса в Приморском крае»</t>
  </si>
  <si>
    <t>2.1.</t>
  </si>
  <si>
    <t>Комплекс процессных мероприятий «Стимулирование обновления и модернизации основных производственных фондов рыбохозяйственного комплекса в Приморском крае»</t>
  </si>
  <si>
    <t>2.1.1.</t>
  </si>
  <si>
    <t>Мероприятие 1 «Субсидии на возмещение части затрат организациям на развитие рыбоперерабатывающих и холодильных мощностей в Приморском крае»</t>
  </si>
  <si>
    <t>создание новых и модернизация береговых рыбоперерабатывающих и холодильных мощностей, рост объема инвестиций в основной капитал рыбохозяйственного комплекса в Приморском крае (без субъектов малого предпринимательства) к 2030 году в 1,2 раза, увеличение объема производства рыбы и продуктов рыбных переработанных и консервированных к 2030 году в 1,2 раза</t>
  </si>
  <si>
    <t>Подпрограмма № 3 «Развитие системы государственного управления»</t>
  </si>
  <si>
    <t>3.1.</t>
  </si>
  <si>
    <t>Комплекс процессных мероприятий «Развитие системы государственного управления»</t>
  </si>
  <si>
    <t>3.1.1.</t>
  </si>
  <si>
    <t>Мероприятие 1 «Руководство и управление в сфере установленных функций органов государственной власти Приморского края»</t>
  </si>
  <si>
    <t>обеспечение предоставления государственных услуг, создание комфортных условий ведения рыбохозяйственной деятельности, снятие излишних административных барьеров</t>
  </si>
  <si>
    <t>3.2.</t>
  </si>
  <si>
    <r>
      <rPr>
        <sz val="11"/>
        <rFont val="Times New Roman"/>
        <family val="1"/>
        <charset val="1"/>
      </rPr>
      <t>Комплекс процессных мероприятий «Реализация полномочий по организации и регулированию рыболовства, а также охране водных биологических ресурсов на внутренних водных объектах в Приморском крае в соответствии с федеральным законодательством</t>
    </r>
    <r>
      <rPr>
        <sz val="12"/>
        <rFont val="Times New Roman"/>
        <family val="1"/>
        <charset val="1"/>
      </rPr>
      <t>»</t>
    </r>
  </si>
  <si>
    <t>3.2.1.</t>
  </si>
  <si>
    <t>Мероприятие 1 «Осуществление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"О животном мире" полномочий Российской Федерации по организации и регулированию рыболовства, а также охране водных биологических ресурсов на внутренних водных объектах в Приморском крае»</t>
  </si>
  <si>
    <t>4. Финансовое обеспечение государственной программы Приморского края</t>
  </si>
  <si>
    <t xml:space="preserve">Наименование государственной программы, подпрограммы, структурного элемента, мероприятия (результата) 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</si>
  <si>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</si>
  <si>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</si>
  <si>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</si>
  <si>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</t>
  </si>
  <si>
    <t>Рз Пр</t>
  </si>
  <si>
    <t>ЦСР</t>
  </si>
  <si>
    <t>ВР</t>
  </si>
  <si>
    <t>Всего</t>
  </si>
  <si>
    <t>Государственная программа Приморского края «Развитие рыбохозяйственного комплекса»</t>
  </si>
  <si>
    <t>всего,</t>
  </si>
  <si>
    <t>x</t>
  </si>
  <si>
    <t>в том числе:</t>
  </si>
  <si>
    <t>федеральный бюджет (субсидии, субвенции, иные межбюджетные трансферты)</t>
  </si>
  <si>
    <t>краевой бюджет</t>
  </si>
  <si>
    <t>планируемый объем средств местных бюджетов (предусматриваемый в муниципальных программах на мероприятия, аналогичные мероприятиям государственной программы)</t>
  </si>
  <si>
    <t>государственные внебюджетные фонды Российской Федерации</t>
  </si>
  <si>
    <t>территориальные государственные внебюджетные фонды</t>
  </si>
  <si>
    <t>иные внебюджетные источники</t>
  </si>
  <si>
    <t xml:space="preserve">Подпрограмма № 1
 «Развитие аквакультуры (рыбоводства) в Приморском крае» </t>
  </si>
  <si>
    <t>0405</t>
  </si>
  <si>
    <t>15401R5260</t>
  </si>
  <si>
    <t>0603</t>
  </si>
  <si>
    <t>5. Информация о социальных, финансовых, стимулирующих налоговых льготах государственной программы Приморского края</t>
  </si>
  <si>
    <t>Нормативный правовой акт, устанавливающий налоговую льготу</t>
  </si>
  <si>
    <t>Краткое наименование налоговой льготы</t>
  </si>
  <si>
    <t>Критерии целесообразности налоговой льготы</t>
  </si>
  <si>
    <t>Наименование мероприятий государственной программы</t>
  </si>
  <si>
    <t>Цель налоговой льготы</t>
  </si>
  <si>
    <t>Целевой показатель государственной программы,  на значение (достижение) которого оказывает влияние налоговая льгота</t>
  </si>
  <si>
    <t>Результативность налоговой льготы (какое влияние оказала налоговая льгота на достижение целевого показателя государственной программы)</t>
  </si>
  <si>
    <t>Бюджетный эффект налоговой льготы (сумма дополнительных налоговых поступлений в консолидированный бюджет Приморского края от налогоплательщиков, пользующихся налоговой льготой)</t>
  </si>
  <si>
    <t>Код ведомственной классификации ответственного исполнителя (соисполнителя) государственной программы</t>
  </si>
  <si>
    <t>Налоговая льгота по годам</t>
  </si>
  <si>
    <t>цели и задачи государственной программы, которым соответствует налоговая льгота</t>
  </si>
  <si>
    <t>расходы на администрирование налоговой льготы (не более 10% от объема налоговой льготы)</t>
  </si>
  <si>
    <t>востребованность налоговой льготы (количество налогоплательщиков, которым предоставлена льгота)</t>
  </si>
  <si>
    <t>положительные внешние эффекты</t>
  </si>
  <si>
    <t>Закон Приморского края от 28 ноября 2003 года
№ 82-КЗ «О налоге на имущество организаций» ст.2/ч.5/
абз.2-3</t>
  </si>
  <si>
    <t>Освобождение от уплаты суммы налога на имущество организаций</t>
  </si>
  <si>
    <t>Увеличение объема выпуска продукции рыбохозяйственного комплекса в Приморском крае в 1,2 раза к 2030 году, в том числе продукции с высокой добавленной стоимостью за счет роста объемов вылова водных биологических ресурсов в 1,1 раза, увеличения производства (выращивания) продукции аквакультуры в 1,2 раза и укрепления позиций приморских компаний и продукции на российском и мировом рынках</t>
  </si>
  <si>
    <t>Органами исполнительной власти Приморского края не администрируется</t>
  </si>
  <si>
    <t>рост инвестиций в основной капитал рыбохозяйственного комплекса в Приморском крае, обновление производственной базы предприятий рыбохозяйственного комплекса в Приморском крае</t>
  </si>
  <si>
    <t>Оказание мер государственной поддержки организациям, осуществляющим аквакультуру и рыбохозяйственную деятельность в Приморском крае</t>
  </si>
  <si>
    <t>поддержка российских рыбохозяйственных организаций</t>
  </si>
  <si>
    <t>Рост объема инвестиций в основной капитал в рыбохозяйственном комплексе в Приморском крае (без субъектов малого предпринимательства)</t>
  </si>
  <si>
    <t>-</t>
  </si>
  <si>
    <t>783 агентство по рыболовству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</si>
</sst>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28"/>
    </font>
    <font>
      <sz val="11"/>
      <color rgb="FF000000"/>
      <name val="Times New Roman"/>
      <family val="1"/>
      <charset val="128"/>
    </font>
    <font>
      <sz val="11"/>
      <color rgb="FF000000"/>
      <name val="Times New Roman"/>
      <charset val="1"/>
    </font>
    <font>
      <sz val="12"/>
      <color rgb="FF000000"/>
      <name val="Times New Roman"/>
      <charset val="1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4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/>
    <xf numFmtId="0" fontId="7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8"/>
  <sheetViews>
    <sheetView tabSelected="1" zoomScaleNormal="100" workbookViewId="0">
      <selection activeCell="F13" sqref="F13"/>
    </sheetView>
  </sheetViews>
  <sheetFormatPr defaultColWidth="11.5703125" defaultRowHeight="15.75"/>
  <cols>
    <col min="1" max="1" width="75.42578125" style="13" customWidth="1"/>
    <col min="2" max="2" width="84.140625" style="13" customWidth="1"/>
    <col min="3" max="3" width="10.140625" style="13" customWidth="1"/>
    <col min="4" max="1024" width="11.5703125" style="13"/>
  </cols>
  <sheetData>
    <row r="1" spans="1:2">
      <c r="A1" s="14"/>
      <c r="B1" s="15" t="s">
        <v>0</v>
      </c>
    </row>
    <row r="2" spans="1:2">
      <c r="A2" s="14"/>
      <c r="B2" s="16"/>
    </row>
    <row r="3" spans="1:2">
      <c r="A3" s="14"/>
      <c r="B3" s="16"/>
    </row>
    <row r="4" spans="1:2">
      <c r="A4" s="52" t="s">
        <v>1</v>
      </c>
      <c r="B4" s="52"/>
    </row>
    <row r="5" spans="1:2">
      <c r="A5" s="52" t="s">
        <v>2</v>
      </c>
      <c r="B5" s="52"/>
    </row>
    <row r="6" spans="1:2">
      <c r="A6" s="52" t="s">
        <v>3</v>
      </c>
      <c r="B6" s="52"/>
    </row>
    <row r="7" spans="1:2" ht="15" customHeight="1">
      <c r="A7" s="12" t="s">
        <v>4</v>
      </c>
      <c r="B7" s="12"/>
    </row>
    <row r="8" spans="1:2" ht="31.5">
      <c r="A8" s="53" t="s">
        <v>5</v>
      </c>
      <c r="B8" s="54" t="s">
        <v>6</v>
      </c>
    </row>
    <row r="9" spans="1:2" ht="20.100000000000001" customHeight="1">
      <c r="A9" s="53" t="s">
        <v>7</v>
      </c>
      <c r="B9" s="53" t="s">
        <v>8</v>
      </c>
    </row>
    <row r="10" spans="1:2" ht="20.85" customHeight="1">
      <c r="A10" s="53" t="s">
        <v>9</v>
      </c>
      <c r="B10" s="53"/>
    </row>
    <row r="11" spans="1:2" ht="20.85" customHeight="1">
      <c r="A11" s="55" t="s">
        <v>10</v>
      </c>
      <c r="B11" s="53" t="s">
        <v>11</v>
      </c>
    </row>
    <row r="12" spans="1:2" ht="17.100000000000001" customHeight="1">
      <c r="A12" s="55"/>
      <c r="B12" s="53" t="s">
        <v>12</v>
      </c>
    </row>
    <row r="13" spans="1:2" ht="82.9" customHeight="1">
      <c r="A13" s="53" t="s">
        <v>13</v>
      </c>
      <c r="B13" s="53" t="s">
        <v>14</v>
      </c>
    </row>
    <row r="14" spans="1:2" ht="15" customHeight="1">
      <c r="A14" s="55" t="s">
        <v>15</v>
      </c>
      <c r="B14" s="53" t="s">
        <v>16</v>
      </c>
    </row>
    <row r="15" spans="1:2" ht="29.85" customHeight="1">
      <c r="A15" s="55"/>
      <c r="B15" s="53" t="s">
        <v>17</v>
      </c>
    </row>
    <row r="16" spans="1:2" ht="27.95" customHeight="1">
      <c r="A16" s="55"/>
      <c r="B16" s="53" t="s">
        <v>18</v>
      </c>
    </row>
    <row r="17" spans="1:2" ht="154.5" customHeight="1">
      <c r="A17" s="53" t="s">
        <v>19</v>
      </c>
      <c r="B17" s="54" t="s">
        <v>20</v>
      </c>
    </row>
    <row r="18" spans="1:2" ht="47.85" customHeight="1">
      <c r="A18" s="56" t="s">
        <v>21</v>
      </c>
      <c r="B18" s="56" t="s">
        <v>22</v>
      </c>
    </row>
  </sheetData>
  <mergeCells count="6">
    <mergeCell ref="A14:A16"/>
    <mergeCell ref="A4:B4"/>
    <mergeCell ref="A5:B5"/>
    <mergeCell ref="A6:B6"/>
    <mergeCell ref="A7:B7"/>
    <mergeCell ref="A11:A12"/>
  </mergeCells>
  <pageMargins left="0.39374999999999999" right="0.39374999999999999" top="0.31527777777777799" bottom="0.39374999999999999" header="0.51180555555555496" footer="0.51180555555555496"/>
  <pageSetup paperSize="9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7"/>
  <sheetViews>
    <sheetView topLeftCell="B7" zoomScaleNormal="100" workbookViewId="0">
      <selection activeCell="P15" sqref="P15"/>
    </sheetView>
  </sheetViews>
  <sheetFormatPr defaultColWidth="11.5703125" defaultRowHeight="15"/>
  <cols>
    <col min="1" max="1" width="4.28515625" style="17" customWidth="1"/>
    <col min="2" max="2" width="30.140625" style="18" customWidth="1"/>
    <col min="3" max="3" width="9.42578125" style="17" customWidth="1"/>
    <col min="4" max="4" width="10.140625" style="18" customWidth="1"/>
    <col min="5" max="5" width="10" style="18" customWidth="1"/>
    <col min="6" max="6" width="9.5703125" style="18" customWidth="1"/>
    <col min="7" max="7" width="9.7109375" style="19" customWidth="1"/>
    <col min="8" max="8" width="9.28515625" style="18" customWidth="1"/>
    <col min="9" max="9" width="9.140625" style="18" customWidth="1"/>
    <col min="10" max="11" width="10.28515625" style="18" customWidth="1"/>
    <col min="12" max="12" width="10.140625" style="18" customWidth="1"/>
    <col min="13" max="13" width="36" style="18" customWidth="1"/>
    <col min="14" max="14" width="15.28515625" style="18" customWidth="1"/>
    <col min="15" max="15" width="16.42578125" style="18" customWidth="1"/>
    <col min="16" max="16" width="11.5703125" style="18"/>
    <col min="17" max="17" width="13.85546875" style="18" customWidth="1"/>
    <col min="18" max="1024" width="11.5703125" style="18"/>
  </cols>
  <sheetData>
    <row r="1" spans="1:16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6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6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6" s="22" customFormat="1" ht="73.150000000000006" customHeight="1">
      <c r="A4" s="20" t="s">
        <v>24</v>
      </c>
      <c r="B4" s="20" t="s">
        <v>25</v>
      </c>
      <c r="C4" s="20" t="s">
        <v>26</v>
      </c>
      <c r="D4" s="10" t="s">
        <v>27</v>
      </c>
      <c r="E4" s="10"/>
      <c r="F4" s="10"/>
      <c r="G4" s="10"/>
      <c r="H4" s="10"/>
      <c r="I4" s="10"/>
      <c r="J4" s="10"/>
      <c r="K4" s="10"/>
      <c r="L4" s="10"/>
      <c r="M4" s="20" t="s">
        <v>28</v>
      </c>
      <c r="N4" s="20" t="s">
        <v>29</v>
      </c>
      <c r="O4" s="21" t="s">
        <v>30</v>
      </c>
    </row>
    <row r="5" spans="1:16" s="22" customFormat="1">
      <c r="A5" s="23"/>
      <c r="C5" s="23"/>
      <c r="D5" s="20" t="s">
        <v>31</v>
      </c>
      <c r="E5" s="20" t="s">
        <v>32</v>
      </c>
      <c r="F5" s="20" t="s">
        <v>33</v>
      </c>
      <c r="G5" s="24" t="s">
        <v>34</v>
      </c>
      <c r="H5" s="20" t="s">
        <v>35</v>
      </c>
      <c r="I5" s="20" t="s">
        <v>36</v>
      </c>
      <c r="J5" s="20" t="s">
        <v>37</v>
      </c>
      <c r="K5" s="20" t="s">
        <v>38</v>
      </c>
      <c r="L5" s="20" t="s">
        <v>39</v>
      </c>
    </row>
    <row r="6" spans="1:16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6">
        <v>7</v>
      </c>
      <c r="H6" s="25">
        <v>8</v>
      </c>
      <c r="I6" s="25">
        <v>9</v>
      </c>
      <c r="J6" s="27">
        <v>10</v>
      </c>
      <c r="K6" s="25">
        <v>11</v>
      </c>
      <c r="L6" s="25">
        <v>12</v>
      </c>
      <c r="M6" s="25">
        <v>13</v>
      </c>
      <c r="N6" s="27">
        <v>14</v>
      </c>
      <c r="O6" s="25">
        <v>15</v>
      </c>
    </row>
    <row r="7" spans="1:16" ht="25.35" customHeight="1">
      <c r="A7" s="9" t="s">
        <v>14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6" ht="100.7" customHeight="1">
      <c r="A8" s="25" t="s">
        <v>40</v>
      </c>
      <c r="B8" s="28" t="s">
        <v>41</v>
      </c>
      <c r="C8" s="21" t="s">
        <v>42</v>
      </c>
      <c r="D8" s="29">
        <v>101922.7381776</v>
      </c>
      <c r="E8" s="29">
        <v>106116.655008132</v>
      </c>
      <c r="F8" s="29">
        <v>110510.733458709</v>
      </c>
      <c r="G8" s="29">
        <v>130000</v>
      </c>
      <c r="H8" s="30">
        <v>132000</v>
      </c>
      <c r="I8" s="30">
        <v>135000</v>
      </c>
      <c r="J8" s="30">
        <f>I8+16600</f>
        <v>151600</v>
      </c>
      <c r="K8" s="30">
        <f>J8+16600*2</f>
        <v>184800</v>
      </c>
      <c r="L8" s="30">
        <v>213000</v>
      </c>
      <c r="M8" s="31" t="s">
        <v>43</v>
      </c>
      <c r="N8" s="31" t="s">
        <v>8</v>
      </c>
      <c r="O8" s="32"/>
    </row>
    <row r="9" spans="1:16" ht="67.900000000000006" customHeight="1">
      <c r="A9" s="25" t="s">
        <v>44</v>
      </c>
      <c r="B9" s="33" t="s">
        <v>45</v>
      </c>
      <c r="C9" s="21" t="s">
        <v>46</v>
      </c>
      <c r="D9" s="25">
        <v>88461</v>
      </c>
      <c r="E9" s="25">
        <v>91822</v>
      </c>
      <c r="F9" s="25">
        <v>94577</v>
      </c>
      <c r="G9" s="26">
        <v>99306</v>
      </c>
      <c r="H9" s="25">
        <v>103278</v>
      </c>
      <c r="I9" s="25">
        <v>106376</v>
      </c>
      <c r="J9" s="25">
        <v>109567</v>
      </c>
      <c r="K9" s="25">
        <v>111759</v>
      </c>
      <c r="L9" s="25">
        <v>115111</v>
      </c>
      <c r="M9" s="31" t="s">
        <v>47</v>
      </c>
      <c r="N9" s="31" t="s">
        <v>8</v>
      </c>
      <c r="O9" s="32"/>
    </row>
    <row r="10" spans="1:16" ht="64.900000000000006" customHeight="1">
      <c r="A10" s="25" t="s">
        <v>48</v>
      </c>
      <c r="B10" s="34" t="s">
        <v>49</v>
      </c>
      <c r="C10" s="21" t="s">
        <v>50</v>
      </c>
      <c r="D10" s="25">
        <v>810</v>
      </c>
      <c r="E10" s="25">
        <v>820</v>
      </c>
      <c r="F10" s="25">
        <v>830</v>
      </c>
      <c r="G10" s="26">
        <v>1000</v>
      </c>
      <c r="H10" s="25">
        <v>1050</v>
      </c>
      <c r="I10" s="25">
        <v>1080</v>
      </c>
      <c r="J10" s="25">
        <v>1100</v>
      </c>
      <c r="K10" s="25">
        <v>1150</v>
      </c>
      <c r="L10" s="25">
        <v>1200</v>
      </c>
      <c r="M10" s="31" t="s">
        <v>43</v>
      </c>
      <c r="N10" s="31" t="s">
        <v>8</v>
      </c>
      <c r="O10" s="32"/>
    </row>
    <row r="11" spans="1:16" ht="150">
      <c r="A11" s="27" t="s">
        <v>51</v>
      </c>
      <c r="B11" s="28" t="s">
        <v>52</v>
      </c>
      <c r="C11" s="21" t="s">
        <v>53</v>
      </c>
      <c r="D11" s="27">
        <v>20</v>
      </c>
      <c r="E11" s="27">
        <v>30</v>
      </c>
      <c r="F11" s="27">
        <v>40</v>
      </c>
      <c r="G11" s="35">
        <v>50</v>
      </c>
      <c r="H11" s="27">
        <v>60</v>
      </c>
      <c r="I11" s="27">
        <v>70</v>
      </c>
      <c r="J11" s="27">
        <v>80</v>
      </c>
      <c r="K11" s="27">
        <v>90</v>
      </c>
      <c r="L11" s="27">
        <v>100</v>
      </c>
      <c r="M11" s="31" t="s">
        <v>43</v>
      </c>
      <c r="N11" s="31" t="s">
        <v>8</v>
      </c>
      <c r="O11" s="32"/>
    </row>
    <row r="12" spans="1:16" ht="75">
      <c r="A12" s="27" t="s">
        <v>54</v>
      </c>
      <c r="B12" s="28" t="s">
        <v>55</v>
      </c>
      <c r="C12" s="21" t="s">
        <v>50</v>
      </c>
      <c r="D12" s="27">
        <v>57</v>
      </c>
      <c r="E12" s="27">
        <v>57.25</v>
      </c>
      <c r="F12" s="27">
        <v>57.5</v>
      </c>
      <c r="G12" s="35">
        <v>57.75</v>
      </c>
      <c r="H12" s="27">
        <v>58</v>
      </c>
      <c r="I12" s="27">
        <v>58.25</v>
      </c>
      <c r="J12" s="27">
        <v>58.5</v>
      </c>
      <c r="K12" s="27">
        <v>59</v>
      </c>
      <c r="L12" s="27">
        <v>60</v>
      </c>
      <c r="M12" s="31" t="s">
        <v>43</v>
      </c>
      <c r="N12" s="31" t="s">
        <v>8</v>
      </c>
      <c r="O12" s="32"/>
    </row>
    <row r="13" spans="1:16" ht="75">
      <c r="A13" s="27" t="s">
        <v>56</v>
      </c>
      <c r="B13" s="28" t="s">
        <v>57</v>
      </c>
      <c r="C13" s="21" t="s">
        <v>50</v>
      </c>
      <c r="D13" s="27">
        <v>1.35</v>
      </c>
      <c r="E13" s="27">
        <v>1.4</v>
      </c>
      <c r="F13" s="27">
        <v>1.45</v>
      </c>
      <c r="G13" s="35">
        <v>1.5</v>
      </c>
      <c r="H13" s="27">
        <v>1.55</v>
      </c>
      <c r="I13" s="27">
        <v>1.6</v>
      </c>
      <c r="J13" s="27">
        <v>1.65</v>
      </c>
      <c r="K13" s="27">
        <v>1.7</v>
      </c>
      <c r="L13" s="27">
        <v>1.8</v>
      </c>
      <c r="M13" s="31" t="s">
        <v>43</v>
      </c>
      <c r="N13" s="31" t="s">
        <v>8</v>
      </c>
      <c r="O13" s="32"/>
    </row>
    <row r="14" spans="1:16" ht="75">
      <c r="A14" s="27" t="s">
        <v>58</v>
      </c>
      <c r="B14" s="28" t="s">
        <v>59</v>
      </c>
      <c r="C14" s="21" t="s">
        <v>50</v>
      </c>
      <c r="D14" s="27">
        <v>708.7</v>
      </c>
      <c r="E14" s="27">
        <v>715.8</v>
      </c>
      <c r="F14" s="27">
        <v>723</v>
      </c>
      <c r="G14" s="35">
        <v>810</v>
      </c>
      <c r="H14" s="27">
        <v>820</v>
      </c>
      <c r="I14" s="27">
        <v>830</v>
      </c>
      <c r="J14" s="27">
        <v>840</v>
      </c>
      <c r="K14" s="27">
        <v>850</v>
      </c>
      <c r="L14" s="27">
        <v>880</v>
      </c>
      <c r="M14" s="31" t="s">
        <v>43</v>
      </c>
      <c r="N14" s="31" t="s">
        <v>8</v>
      </c>
      <c r="O14" s="32"/>
    </row>
    <row r="15" spans="1:16" ht="135">
      <c r="A15" s="27" t="s">
        <v>60</v>
      </c>
      <c r="B15" s="28" t="s">
        <v>61</v>
      </c>
      <c r="C15" s="21" t="s">
        <v>42</v>
      </c>
      <c r="D15" s="27">
        <v>8300</v>
      </c>
      <c r="E15" s="27">
        <v>8508</v>
      </c>
      <c r="F15" s="35">
        <v>8738</v>
      </c>
      <c r="G15" s="27">
        <v>9000</v>
      </c>
      <c r="H15" s="27">
        <v>9513</v>
      </c>
      <c r="I15" s="27">
        <v>10189</v>
      </c>
      <c r="J15" s="27">
        <v>11412</v>
      </c>
      <c r="K15" s="27">
        <v>12781</v>
      </c>
      <c r="L15" s="27">
        <v>14110</v>
      </c>
      <c r="M15" s="28" t="s">
        <v>62</v>
      </c>
      <c r="N15" s="31" t="s">
        <v>8</v>
      </c>
      <c r="O15" s="34" t="s">
        <v>63</v>
      </c>
      <c r="P15" s="18">
        <f>L15/D15</f>
        <v>1.7</v>
      </c>
    </row>
    <row r="16" spans="1:16" ht="180">
      <c r="A16" s="27" t="s">
        <v>64</v>
      </c>
      <c r="B16" s="36" t="s">
        <v>65</v>
      </c>
      <c r="C16" s="21" t="s">
        <v>66</v>
      </c>
      <c r="D16" s="27">
        <v>100</v>
      </c>
      <c r="E16" s="27">
        <v>100</v>
      </c>
      <c r="F16" s="27">
        <v>100</v>
      </c>
      <c r="G16" s="35">
        <v>100</v>
      </c>
      <c r="H16" s="27">
        <v>100</v>
      </c>
      <c r="I16" s="27">
        <v>100</v>
      </c>
      <c r="J16" s="27">
        <v>100</v>
      </c>
      <c r="K16" s="27">
        <v>100</v>
      </c>
      <c r="L16" s="27">
        <v>100</v>
      </c>
      <c r="M16" s="36" t="s">
        <v>67</v>
      </c>
      <c r="N16" s="31" t="s">
        <v>8</v>
      </c>
      <c r="O16" s="32"/>
    </row>
    <row r="17" spans="1:15" ht="150">
      <c r="A17" s="27" t="s">
        <v>68</v>
      </c>
      <c r="B17" s="36" t="s">
        <v>69</v>
      </c>
      <c r="C17" s="21" t="s">
        <v>66</v>
      </c>
      <c r="D17" s="27">
        <v>100</v>
      </c>
      <c r="E17" s="27">
        <v>100</v>
      </c>
      <c r="F17" s="27">
        <v>100</v>
      </c>
      <c r="G17" s="35">
        <v>100</v>
      </c>
      <c r="H17" s="27">
        <v>100</v>
      </c>
      <c r="I17" s="27">
        <v>100</v>
      </c>
      <c r="J17" s="27">
        <v>100</v>
      </c>
      <c r="K17" s="27">
        <v>100</v>
      </c>
      <c r="L17" s="27">
        <v>100</v>
      </c>
      <c r="M17" s="36" t="s">
        <v>67</v>
      </c>
      <c r="N17" s="31" t="s">
        <v>8</v>
      </c>
      <c r="O17" s="32"/>
    </row>
  </sheetData>
  <mergeCells count="5">
    <mergeCell ref="A1:O1"/>
    <mergeCell ref="A2:O2"/>
    <mergeCell ref="A3:O3"/>
    <mergeCell ref="D4:L4"/>
    <mergeCell ref="A7:O7"/>
  </mergeCells>
  <pageMargins left="0.59027777777777801" right="0.39374999999999999" top="0.452777777777778" bottom="0.68888888888888899" header="0.51180555555555496" footer="0.51180555555555496"/>
  <pageSetup paperSize="9" firstPageNumber="0" fitToHeight="17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7"/>
  <sheetViews>
    <sheetView zoomScaleNormal="100" workbookViewId="0">
      <selection activeCell="G27" sqref="G27"/>
    </sheetView>
  </sheetViews>
  <sheetFormatPr defaultColWidth="11.5703125" defaultRowHeight="15"/>
  <cols>
    <col min="1" max="1" width="7.5703125" style="17" customWidth="1"/>
    <col min="2" max="2" width="41.42578125" style="18" customWidth="1"/>
    <col min="3" max="4" width="24.5703125" style="18" customWidth="1"/>
    <col min="5" max="5" width="35.42578125" style="18" customWidth="1"/>
    <col min="6" max="1023" width="11.5703125" style="18"/>
  </cols>
  <sheetData>
    <row r="1" spans="1:5">
      <c r="A1" s="11" t="s">
        <v>70</v>
      </c>
      <c r="B1" s="11"/>
      <c r="C1" s="11"/>
      <c r="D1" s="11"/>
      <c r="E1" s="11"/>
    </row>
    <row r="2" spans="1:5">
      <c r="A2" s="11" t="s">
        <v>3</v>
      </c>
      <c r="B2" s="11"/>
      <c r="C2" s="11"/>
      <c r="D2" s="11"/>
      <c r="E2" s="11"/>
    </row>
    <row r="3" spans="1:5">
      <c r="A3" s="11"/>
      <c r="B3" s="11"/>
      <c r="C3" s="11"/>
      <c r="D3" s="11"/>
      <c r="E3" s="11"/>
    </row>
    <row r="4" spans="1:5" ht="37.35" customHeight="1">
      <c r="A4" s="37" t="s">
        <v>24</v>
      </c>
      <c r="B4" s="37" t="s">
        <v>71</v>
      </c>
      <c r="C4" s="8" t="s">
        <v>72</v>
      </c>
      <c r="D4" s="8"/>
      <c r="E4" s="38" t="s">
        <v>73</v>
      </c>
    </row>
    <row r="5" spans="1:5">
      <c r="A5" s="39">
        <v>1</v>
      </c>
      <c r="B5" s="39">
        <v>2</v>
      </c>
      <c r="C5" s="7">
        <v>3</v>
      </c>
      <c r="D5" s="7"/>
      <c r="E5" s="40">
        <v>4</v>
      </c>
    </row>
    <row r="6" spans="1:5">
      <c r="A6" s="27" t="s">
        <v>74</v>
      </c>
      <c r="B6" s="6" t="s">
        <v>75</v>
      </c>
      <c r="C6" s="6"/>
      <c r="D6" s="6"/>
      <c r="E6" s="6"/>
    </row>
    <row r="7" spans="1:5" ht="25.35" customHeight="1">
      <c r="A7" s="41" t="s">
        <v>76</v>
      </c>
      <c r="B7" s="9" t="s">
        <v>77</v>
      </c>
      <c r="C7" s="9"/>
      <c r="D7" s="9"/>
      <c r="E7" s="9"/>
    </row>
    <row r="8" spans="1:5" ht="25.35" customHeight="1">
      <c r="A8" s="27"/>
      <c r="B8" s="9" t="s">
        <v>78</v>
      </c>
      <c r="C8" s="9"/>
      <c r="D8" s="5" t="s">
        <v>79</v>
      </c>
      <c r="E8" s="5"/>
    </row>
    <row r="9" spans="1:5" ht="43.35" customHeight="1">
      <c r="A9" s="5" t="s">
        <v>80</v>
      </c>
      <c r="B9" s="4" t="s">
        <v>81</v>
      </c>
      <c r="C9" s="3" t="s">
        <v>82</v>
      </c>
      <c r="D9" s="3"/>
      <c r="E9" s="28" t="s">
        <v>83</v>
      </c>
    </row>
    <row r="10" spans="1:5" ht="49.35" customHeight="1">
      <c r="A10" s="5"/>
      <c r="B10" s="4"/>
      <c r="C10" s="3"/>
      <c r="D10" s="3"/>
      <c r="E10" s="28" t="s">
        <v>57</v>
      </c>
    </row>
    <row r="11" spans="1:5" ht="102.95" customHeight="1">
      <c r="A11" s="27" t="s">
        <v>84</v>
      </c>
      <c r="B11" s="28" t="s">
        <v>85</v>
      </c>
      <c r="C11" s="2" t="s">
        <v>86</v>
      </c>
      <c r="D11" s="2"/>
      <c r="E11" s="28" t="s">
        <v>83</v>
      </c>
    </row>
    <row r="12" spans="1:5" ht="22.35" customHeight="1">
      <c r="A12" s="41" t="s">
        <v>87</v>
      </c>
      <c r="B12" s="9" t="s">
        <v>88</v>
      </c>
      <c r="C12" s="9"/>
      <c r="D12" s="9"/>
      <c r="E12" s="9"/>
    </row>
    <row r="13" spans="1:5" ht="25.35" customHeight="1">
      <c r="A13" s="27"/>
      <c r="B13" s="9" t="s">
        <v>78</v>
      </c>
      <c r="C13" s="9"/>
      <c r="D13" s="5" t="s">
        <v>79</v>
      </c>
      <c r="E13" s="5"/>
    </row>
    <row r="14" spans="1:5" ht="49.35" customHeight="1">
      <c r="A14" s="27" t="s">
        <v>89</v>
      </c>
      <c r="B14" s="28" t="s">
        <v>90</v>
      </c>
      <c r="C14" s="3" t="s">
        <v>91</v>
      </c>
      <c r="D14" s="3"/>
      <c r="E14" s="28" t="s">
        <v>57</v>
      </c>
    </row>
    <row r="15" spans="1:5" ht="25.35" customHeight="1">
      <c r="A15" s="27" t="s">
        <v>44</v>
      </c>
      <c r="B15" s="9" t="s">
        <v>92</v>
      </c>
      <c r="C15" s="9"/>
      <c r="D15" s="9"/>
      <c r="E15" s="9"/>
    </row>
    <row r="16" spans="1:5" ht="25.35" customHeight="1">
      <c r="A16" s="41" t="s">
        <v>93</v>
      </c>
      <c r="B16" s="9" t="s">
        <v>94</v>
      </c>
      <c r="C16" s="9"/>
      <c r="D16" s="9"/>
      <c r="E16" s="9"/>
    </row>
    <row r="17" spans="1:5" ht="25.35" customHeight="1">
      <c r="A17" s="41"/>
      <c r="B17" s="9" t="s">
        <v>78</v>
      </c>
      <c r="C17" s="9"/>
      <c r="D17" s="5" t="s">
        <v>79</v>
      </c>
      <c r="E17" s="5"/>
    </row>
    <row r="18" spans="1:5" ht="37.35" customHeight="1">
      <c r="A18" s="1" t="s">
        <v>95</v>
      </c>
      <c r="B18" s="48" t="s">
        <v>96</v>
      </c>
      <c r="C18" s="49" t="s">
        <v>97</v>
      </c>
      <c r="D18" s="49"/>
      <c r="E18" s="28" t="s">
        <v>59</v>
      </c>
    </row>
    <row r="19" spans="1:5" ht="75">
      <c r="A19" s="1"/>
      <c r="B19" s="48"/>
      <c r="C19" s="48"/>
      <c r="D19" s="49"/>
      <c r="E19" s="28" t="s">
        <v>61</v>
      </c>
    </row>
    <row r="20" spans="1:5" ht="13.9" customHeight="1">
      <c r="A20" s="41" t="s">
        <v>48</v>
      </c>
      <c r="B20" s="9" t="s">
        <v>98</v>
      </c>
      <c r="C20" s="9"/>
      <c r="D20" s="9"/>
      <c r="E20" s="9"/>
    </row>
    <row r="21" spans="1:5" ht="25.35" customHeight="1">
      <c r="A21" s="41" t="s">
        <v>99</v>
      </c>
      <c r="B21" s="9" t="s">
        <v>100</v>
      </c>
      <c r="C21" s="9"/>
      <c r="D21" s="9"/>
      <c r="E21" s="9"/>
    </row>
    <row r="22" spans="1:5" ht="25.35" customHeight="1">
      <c r="A22" s="41"/>
      <c r="B22" s="9" t="s">
        <v>78</v>
      </c>
      <c r="C22" s="9"/>
      <c r="D22" s="5" t="s">
        <v>79</v>
      </c>
      <c r="E22" s="5"/>
    </row>
    <row r="23" spans="1:5" ht="49.35" customHeight="1">
      <c r="A23" s="27" t="s">
        <v>101</v>
      </c>
      <c r="B23" s="42" t="s">
        <v>102</v>
      </c>
      <c r="C23" s="4" t="s">
        <v>103</v>
      </c>
      <c r="D23" s="4"/>
      <c r="E23" s="34" t="s">
        <v>49</v>
      </c>
    </row>
    <row r="24" spans="1:5" ht="33.6" customHeight="1">
      <c r="A24" s="41" t="s">
        <v>104</v>
      </c>
      <c r="B24" s="9" t="s">
        <v>105</v>
      </c>
      <c r="C24" s="9"/>
      <c r="D24" s="9"/>
      <c r="E24" s="9"/>
    </row>
    <row r="25" spans="1:5" ht="25.35" customHeight="1">
      <c r="A25" s="41"/>
      <c r="B25" s="9" t="s">
        <v>78</v>
      </c>
      <c r="C25" s="9"/>
      <c r="D25" s="5" t="s">
        <v>79</v>
      </c>
      <c r="E25" s="5"/>
    </row>
    <row r="26" spans="1:5" ht="120.95" customHeight="1">
      <c r="A26" s="5" t="s">
        <v>106</v>
      </c>
      <c r="B26" s="4" t="s">
        <v>107</v>
      </c>
      <c r="C26" s="4" t="s">
        <v>103</v>
      </c>
      <c r="D26" s="4"/>
      <c r="E26" s="36" t="s">
        <v>65</v>
      </c>
    </row>
    <row r="27" spans="1:5" ht="120">
      <c r="A27" s="5"/>
      <c r="B27" s="4"/>
      <c r="C27" s="4"/>
      <c r="D27" s="4"/>
      <c r="E27" s="36" t="s">
        <v>69</v>
      </c>
    </row>
  </sheetData>
  <mergeCells count="35">
    <mergeCell ref="B24:E24"/>
    <mergeCell ref="B25:C25"/>
    <mergeCell ref="D25:E25"/>
    <mergeCell ref="A26:A27"/>
    <mergeCell ref="B26:B27"/>
    <mergeCell ref="C26:D27"/>
    <mergeCell ref="B20:E20"/>
    <mergeCell ref="B21:E21"/>
    <mergeCell ref="B22:C22"/>
    <mergeCell ref="D22:E22"/>
    <mergeCell ref="C23:D23"/>
    <mergeCell ref="B15:E15"/>
    <mergeCell ref="B16:E16"/>
    <mergeCell ref="B17:C17"/>
    <mergeCell ref="D17:E17"/>
    <mergeCell ref="A18:A19"/>
    <mergeCell ref="B18:B19"/>
    <mergeCell ref="C18:D19"/>
    <mergeCell ref="C11:D11"/>
    <mergeCell ref="B12:E12"/>
    <mergeCell ref="B13:C13"/>
    <mergeCell ref="D13:E13"/>
    <mergeCell ref="C14:D14"/>
    <mergeCell ref="B6:E6"/>
    <mergeCell ref="B7:E7"/>
    <mergeCell ref="B8:C8"/>
    <mergeCell ref="D8:E8"/>
    <mergeCell ref="A9:A10"/>
    <mergeCell ref="B9:B10"/>
    <mergeCell ref="C9:D10"/>
    <mergeCell ref="A1:E1"/>
    <mergeCell ref="A2:E2"/>
    <mergeCell ref="A3:E3"/>
    <mergeCell ref="C4:D4"/>
    <mergeCell ref="C5:D5"/>
  </mergeCells>
  <pageMargins left="0.59027777777777801" right="0.39374999999999999" top="0.452777777777778" bottom="0.68888888888888899" header="0.51180555555555496" footer="0.51180555555555496"/>
  <pageSetup paperSize="9" firstPageNumber="0" fitToHeight="17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26"/>
  <sheetViews>
    <sheetView topLeftCell="A49" zoomScaleNormal="100" workbookViewId="0">
      <selection activeCell="Q104" sqref="Q104"/>
    </sheetView>
  </sheetViews>
  <sheetFormatPr defaultColWidth="11.5703125" defaultRowHeight="15"/>
  <cols>
    <col min="1" max="1" width="26.7109375" style="22" customWidth="1"/>
    <col min="2" max="2" width="32.42578125" style="22" customWidth="1"/>
    <col min="3" max="3" width="8" style="23" customWidth="1"/>
    <col min="4" max="4" width="7.42578125" style="43" customWidth="1"/>
    <col min="5" max="5" width="12.28515625" style="22" customWidth="1"/>
    <col min="6" max="6" width="6.7109375" style="22" customWidth="1"/>
    <col min="7" max="1024" width="11.5703125" style="22"/>
  </cols>
  <sheetData>
    <row r="1" spans="1:15">
      <c r="A1" s="50" t="s">
        <v>108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ht="13.9" customHeight="1">
      <c r="A2" s="51" t="s">
        <v>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15" ht="34.35" customHeight="1">
      <c r="A4" s="9" t="s">
        <v>109</v>
      </c>
      <c r="B4" s="9" t="s">
        <v>110</v>
      </c>
      <c r="C4" s="9" t="s">
        <v>111</v>
      </c>
      <c r="D4" s="9"/>
      <c r="E4" s="9"/>
      <c r="F4" s="9"/>
      <c r="G4" s="9" t="s">
        <v>112</v>
      </c>
      <c r="H4" s="9"/>
      <c r="I4" s="9"/>
      <c r="J4" s="9"/>
      <c r="K4" s="9"/>
      <c r="L4" s="9"/>
      <c r="M4" s="9"/>
      <c r="N4" s="9"/>
      <c r="O4" s="9"/>
    </row>
    <row r="5" spans="1:15" ht="30.6" customHeight="1">
      <c r="A5" s="9"/>
      <c r="B5" s="9"/>
      <c r="C5" s="21" t="s">
        <v>113</v>
      </c>
      <c r="D5" s="44" t="s">
        <v>114</v>
      </c>
      <c r="E5" s="21" t="s">
        <v>115</v>
      </c>
      <c r="F5" s="21" t="s">
        <v>116</v>
      </c>
      <c r="G5" s="21">
        <v>2023</v>
      </c>
      <c r="H5" s="21">
        <v>2024</v>
      </c>
      <c r="I5" s="21">
        <v>2025</v>
      </c>
      <c r="J5" s="21">
        <v>2026</v>
      </c>
      <c r="K5" s="21">
        <v>2027</v>
      </c>
      <c r="L5" s="21">
        <v>2028</v>
      </c>
      <c r="M5" s="21">
        <v>2029</v>
      </c>
      <c r="N5" s="21">
        <v>2030</v>
      </c>
      <c r="O5" s="21" t="s">
        <v>117</v>
      </c>
    </row>
    <row r="6" spans="1:15" ht="30.6" customHeight="1">
      <c r="A6" s="21">
        <v>1</v>
      </c>
      <c r="B6" s="21">
        <v>2</v>
      </c>
      <c r="C6" s="21">
        <v>3</v>
      </c>
      <c r="D6" s="44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</row>
    <row r="7" spans="1:15" ht="13.9" customHeight="1">
      <c r="A7" s="4" t="s">
        <v>118</v>
      </c>
      <c r="B7" s="28" t="s">
        <v>119</v>
      </c>
      <c r="C7" s="21">
        <v>783</v>
      </c>
      <c r="D7" s="44" t="s">
        <v>120</v>
      </c>
      <c r="E7" s="21" t="s">
        <v>120</v>
      </c>
      <c r="F7" s="21" t="s">
        <v>120</v>
      </c>
      <c r="G7" s="45">
        <f t="shared" ref="G7:N7" si="0">G9+G10+G11+G12+G13+G14</f>
        <v>42278.901249999995</v>
      </c>
      <c r="H7" s="45">
        <f t="shared" si="0"/>
        <v>43030.803249999997</v>
      </c>
      <c r="I7" s="45">
        <f t="shared" si="0"/>
        <v>43649.452249999995</v>
      </c>
      <c r="J7" s="45">
        <f t="shared" si="0"/>
        <v>43649.452249999995</v>
      </c>
      <c r="K7" s="45">
        <f t="shared" si="0"/>
        <v>43649.452249999995</v>
      </c>
      <c r="L7" s="45">
        <f t="shared" si="0"/>
        <v>43649.452249999995</v>
      </c>
      <c r="M7" s="45">
        <f t="shared" si="0"/>
        <v>43649.452249999995</v>
      </c>
      <c r="N7" s="45">
        <f t="shared" si="0"/>
        <v>43649.452249999995</v>
      </c>
      <c r="O7" s="45">
        <f>SUM(G7:N7)</f>
        <v>347206.41799999995</v>
      </c>
    </row>
    <row r="8" spans="1:15">
      <c r="A8" s="4"/>
      <c r="B8" s="28" t="s">
        <v>121</v>
      </c>
      <c r="C8" s="21"/>
      <c r="D8" s="44"/>
      <c r="E8" s="21"/>
      <c r="F8" s="21"/>
      <c r="G8" s="45"/>
      <c r="H8" s="45"/>
      <c r="I8" s="45"/>
      <c r="J8" s="45"/>
      <c r="K8" s="45"/>
      <c r="L8" s="45"/>
      <c r="M8" s="45"/>
      <c r="N8" s="45"/>
      <c r="O8" s="45"/>
    </row>
    <row r="9" spans="1:15" ht="45">
      <c r="A9" s="4"/>
      <c r="B9" s="28" t="s">
        <v>122</v>
      </c>
      <c r="C9" s="21">
        <v>783</v>
      </c>
      <c r="D9" s="44" t="s">
        <v>120</v>
      </c>
      <c r="E9" s="21" t="s">
        <v>120</v>
      </c>
      <c r="F9" s="21" t="s">
        <v>120</v>
      </c>
      <c r="G9" s="45">
        <f t="shared" ref="G9:N14" si="1">G17+G65+G89</f>
        <v>668.2</v>
      </c>
      <c r="H9" s="45">
        <f t="shared" si="1"/>
        <v>668.2</v>
      </c>
      <c r="I9" s="45">
        <f t="shared" si="1"/>
        <v>668.2</v>
      </c>
      <c r="J9" s="45">
        <f t="shared" si="1"/>
        <v>668.2</v>
      </c>
      <c r="K9" s="45">
        <f t="shared" si="1"/>
        <v>668.2</v>
      </c>
      <c r="L9" s="45">
        <f t="shared" si="1"/>
        <v>668.2</v>
      </c>
      <c r="M9" s="45">
        <f t="shared" si="1"/>
        <v>668.2</v>
      </c>
      <c r="N9" s="45">
        <f t="shared" si="1"/>
        <v>668.2</v>
      </c>
      <c r="O9" s="45">
        <f t="shared" ref="O9:O15" si="2">SUM(G9:N9)</f>
        <v>5345.5999999999995</v>
      </c>
    </row>
    <row r="10" spans="1:15">
      <c r="A10" s="4"/>
      <c r="B10" s="28" t="s">
        <v>123</v>
      </c>
      <c r="C10" s="21">
        <v>783</v>
      </c>
      <c r="D10" s="44" t="s">
        <v>120</v>
      </c>
      <c r="E10" s="21" t="s">
        <v>120</v>
      </c>
      <c r="F10" s="21" t="s">
        <v>120</v>
      </c>
      <c r="G10" s="45">
        <f t="shared" si="1"/>
        <v>41610.701249999998</v>
      </c>
      <c r="H10" s="45">
        <f t="shared" si="1"/>
        <v>42362.60325</v>
      </c>
      <c r="I10" s="45">
        <f t="shared" si="1"/>
        <v>42981.252249999998</v>
      </c>
      <c r="J10" s="45">
        <f t="shared" si="1"/>
        <v>42981.252249999998</v>
      </c>
      <c r="K10" s="45">
        <f t="shared" si="1"/>
        <v>42981.252249999998</v>
      </c>
      <c r="L10" s="45">
        <f t="shared" si="1"/>
        <v>42981.252249999998</v>
      </c>
      <c r="M10" s="45">
        <f t="shared" si="1"/>
        <v>42981.252249999998</v>
      </c>
      <c r="N10" s="45">
        <f t="shared" si="1"/>
        <v>42981.252249999998</v>
      </c>
      <c r="O10" s="45">
        <f t="shared" si="2"/>
        <v>341860.81799999997</v>
      </c>
    </row>
    <row r="11" spans="1:15" ht="105">
      <c r="A11" s="4"/>
      <c r="B11" s="28" t="s">
        <v>124</v>
      </c>
      <c r="C11" s="21">
        <v>783</v>
      </c>
      <c r="D11" s="44" t="s">
        <v>120</v>
      </c>
      <c r="E11" s="21" t="s">
        <v>120</v>
      </c>
      <c r="F11" s="21" t="s">
        <v>120</v>
      </c>
      <c r="G11" s="45">
        <f t="shared" si="1"/>
        <v>0</v>
      </c>
      <c r="H11" s="45">
        <f t="shared" si="1"/>
        <v>0</v>
      </c>
      <c r="I11" s="45">
        <f t="shared" si="1"/>
        <v>0</v>
      </c>
      <c r="J11" s="45">
        <f t="shared" si="1"/>
        <v>0</v>
      </c>
      <c r="K11" s="45">
        <f t="shared" si="1"/>
        <v>0</v>
      </c>
      <c r="L11" s="45">
        <f t="shared" si="1"/>
        <v>0</v>
      </c>
      <c r="M11" s="45">
        <f t="shared" si="1"/>
        <v>0</v>
      </c>
      <c r="N11" s="45">
        <f t="shared" si="1"/>
        <v>0</v>
      </c>
      <c r="O11" s="45">
        <f t="shared" si="2"/>
        <v>0</v>
      </c>
    </row>
    <row r="12" spans="1:15" ht="30">
      <c r="A12" s="4"/>
      <c r="B12" s="28" t="s">
        <v>125</v>
      </c>
      <c r="C12" s="21">
        <v>783</v>
      </c>
      <c r="D12" s="44" t="s">
        <v>120</v>
      </c>
      <c r="E12" s="21" t="s">
        <v>120</v>
      </c>
      <c r="F12" s="21" t="s">
        <v>120</v>
      </c>
      <c r="G12" s="45">
        <f t="shared" si="1"/>
        <v>0</v>
      </c>
      <c r="H12" s="45">
        <f t="shared" si="1"/>
        <v>0</v>
      </c>
      <c r="I12" s="45">
        <f t="shared" si="1"/>
        <v>0</v>
      </c>
      <c r="J12" s="45">
        <f t="shared" si="1"/>
        <v>0</v>
      </c>
      <c r="K12" s="45">
        <f t="shared" si="1"/>
        <v>0</v>
      </c>
      <c r="L12" s="45">
        <f t="shared" si="1"/>
        <v>0</v>
      </c>
      <c r="M12" s="45">
        <f t="shared" si="1"/>
        <v>0</v>
      </c>
      <c r="N12" s="45">
        <f t="shared" si="1"/>
        <v>0</v>
      </c>
      <c r="O12" s="45">
        <f t="shared" si="2"/>
        <v>0</v>
      </c>
    </row>
    <row r="13" spans="1:15" ht="45">
      <c r="A13" s="4"/>
      <c r="B13" s="28" t="s">
        <v>126</v>
      </c>
      <c r="C13" s="21">
        <v>783</v>
      </c>
      <c r="D13" s="44" t="s">
        <v>120</v>
      </c>
      <c r="E13" s="21" t="s">
        <v>120</v>
      </c>
      <c r="F13" s="21" t="s">
        <v>120</v>
      </c>
      <c r="G13" s="45">
        <f t="shared" si="1"/>
        <v>0</v>
      </c>
      <c r="H13" s="45">
        <f t="shared" si="1"/>
        <v>0</v>
      </c>
      <c r="I13" s="45">
        <f t="shared" si="1"/>
        <v>0</v>
      </c>
      <c r="J13" s="45">
        <f t="shared" si="1"/>
        <v>0</v>
      </c>
      <c r="K13" s="45">
        <f t="shared" si="1"/>
        <v>0</v>
      </c>
      <c r="L13" s="45">
        <f t="shared" si="1"/>
        <v>0</v>
      </c>
      <c r="M13" s="45">
        <f t="shared" si="1"/>
        <v>0</v>
      </c>
      <c r="N13" s="45">
        <f t="shared" si="1"/>
        <v>0</v>
      </c>
      <c r="O13" s="45">
        <f t="shared" si="2"/>
        <v>0</v>
      </c>
    </row>
    <row r="14" spans="1:15">
      <c r="A14" s="4"/>
      <c r="B14" s="28" t="s">
        <v>127</v>
      </c>
      <c r="C14" s="21">
        <v>783</v>
      </c>
      <c r="D14" s="44" t="s">
        <v>120</v>
      </c>
      <c r="E14" s="21" t="s">
        <v>120</v>
      </c>
      <c r="F14" s="21" t="s">
        <v>120</v>
      </c>
      <c r="G14" s="45">
        <f t="shared" si="1"/>
        <v>0</v>
      </c>
      <c r="H14" s="45">
        <f t="shared" si="1"/>
        <v>0</v>
      </c>
      <c r="I14" s="45">
        <f t="shared" si="1"/>
        <v>0</v>
      </c>
      <c r="J14" s="45">
        <f t="shared" si="1"/>
        <v>0</v>
      </c>
      <c r="K14" s="45">
        <f t="shared" si="1"/>
        <v>0</v>
      </c>
      <c r="L14" s="45">
        <f t="shared" si="1"/>
        <v>0</v>
      </c>
      <c r="M14" s="45">
        <f t="shared" si="1"/>
        <v>0</v>
      </c>
      <c r="N14" s="45">
        <f t="shared" si="1"/>
        <v>0</v>
      </c>
      <c r="O14" s="45">
        <f t="shared" si="2"/>
        <v>0</v>
      </c>
    </row>
    <row r="15" spans="1:15" ht="13.9" customHeight="1">
      <c r="A15" s="2" t="s">
        <v>128</v>
      </c>
      <c r="B15" s="28" t="s">
        <v>119</v>
      </c>
      <c r="C15" s="21">
        <v>783</v>
      </c>
      <c r="D15" s="44" t="s">
        <v>120</v>
      </c>
      <c r="E15" s="21" t="s">
        <v>120</v>
      </c>
      <c r="F15" s="21" t="s">
        <v>120</v>
      </c>
      <c r="G15" s="45">
        <f t="shared" ref="G15:N15" si="3">G17+G18+G19+G20+G21+G22</f>
        <v>7651.5119999999997</v>
      </c>
      <c r="H15" s="45">
        <f t="shared" si="3"/>
        <v>7651.5119999999997</v>
      </c>
      <c r="I15" s="45">
        <f t="shared" si="3"/>
        <v>7651.5119999999997</v>
      </c>
      <c r="J15" s="45">
        <f t="shared" si="3"/>
        <v>7651.5119999999997</v>
      </c>
      <c r="K15" s="45">
        <f t="shared" si="3"/>
        <v>7651.5119999999997</v>
      </c>
      <c r="L15" s="45">
        <f t="shared" si="3"/>
        <v>7651.5119999999997</v>
      </c>
      <c r="M15" s="45">
        <f t="shared" si="3"/>
        <v>7651.5119999999997</v>
      </c>
      <c r="N15" s="45">
        <f t="shared" si="3"/>
        <v>7651.5119999999997</v>
      </c>
      <c r="O15" s="45">
        <f t="shared" si="2"/>
        <v>61212.096000000005</v>
      </c>
    </row>
    <row r="16" spans="1:15">
      <c r="A16" s="2"/>
      <c r="B16" s="28" t="s">
        <v>121</v>
      </c>
      <c r="C16" s="21"/>
      <c r="D16" s="44"/>
      <c r="E16" s="21"/>
      <c r="F16" s="21"/>
      <c r="G16" s="45"/>
      <c r="H16" s="45"/>
      <c r="I16" s="45"/>
      <c r="J16" s="45"/>
      <c r="K16" s="45"/>
      <c r="L16" s="45"/>
      <c r="M16" s="45"/>
      <c r="N16" s="45"/>
      <c r="O16" s="45"/>
    </row>
    <row r="17" spans="1:15" ht="45">
      <c r="A17" s="2"/>
      <c r="B17" s="28" t="s">
        <v>122</v>
      </c>
      <c r="C17" s="21">
        <v>783</v>
      </c>
      <c r="D17" s="44" t="s">
        <v>120</v>
      </c>
      <c r="E17" s="21" t="s">
        <v>120</v>
      </c>
      <c r="F17" s="21" t="s">
        <v>120</v>
      </c>
      <c r="G17" s="45">
        <f t="shared" ref="G17:N22" si="4">G25+G49</f>
        <v>0</v>
      </c>
      <c r="H17" s="45">
        <f t="shared" si="4"/>
        <v>0</v>
      </c>
      <c r="I17" s="45">
        <f t="shared" si="4"/>
        <v>0</v>
      </c>
      <c r="J17" s="45">
        <f t="shared" si="4"/>
        <v>0</v>
      </c>
      <c r="K17" s="45">
        <f t="shared" si="4"/>
        <v>0</v>
      </c>
      <c r="L17" s="45">
        <f t="shared" si="4"/>
        <v>0</v>
      </c>
      <c r="M17" s="45">
        <f t="shared" si="4"/>
        <v>0</v>
      </c>
      <c r="N17" s="45">
        <f t="shared" si="4"/>
        <v>0</v>
      </c>
      <c r="O17" s="45">
        <f t="shared" ref="O17:O23" si="5">SUM(G17:N17)</f>
        <v>0</v>
      </c>
    </row>
    <row r="18" spans="1:15">
      <c r="A18" s="2"/>
      <c r="B18" s="28" t="s">
        <v>123</v>
      </c>
      <c r="C18" s="21">
        <v>783</v>
      </c>
      <c r="D18" s="44" t="s">
        <v>120</v>
      </c>
      <c r="E18" s="21" t="s">
        <v>120</v>
      </c>
      <c r="F18" s="21" t="s">
        <v>120</v>
      </c>
      <c r="G18" s="45">
        <f t="shared" si="4"/>
        <v>7651.5119999999997</v>
      </c>
      <c r="H18" s="45">
        <f t="shared" si="4"/>
        <v>7651.5119999999997</v>
      </c>
      <c r="I18" s="45">
        <f t="shared" si="4"/>
        <v>7651.5119999999997</v>
      </c>
      <c r="J18" s="45">
        <f t="shared" si="4"/>
        <v>7651.5119999999997</v>
      </c>
      <c r="K18" s="45">
        <f t="shared" si="4"/>
        <v>7651.5119999999997</v>
      </c>
      <c r="L18" s="45">
        <f t="shared" si="4"/>
        <v>7651.5119999999997</v>
      </c>
      <c r="M18" s="45">
        <f t="shared" si="4"/>
        <v>7651.5119999999997</v>
      </c>
      <c r="N18" s="45">
        <f t="shared" si="4"/>
        <v>7651.5119999999997</v>
      </c>
      <c r="O18" s="45">
        <f t="shared" si="5"/>
        <v>61212.096000000005</v>
      </c>
    </row>
    <row r="19" spans="1:15" ht="105">
      <c r="A19" s="2"/>
      <c r="B19" s="28" t="s">
        <v>124</v>
      </c>
      <c r="C19" s="21">
        <v>783</v>
      </c>
      <c r="D19" s="44" t="s">
        <v>120</v>
      </c>
      <c r="E19" s="21" t="s">
        <v>120</v>
      </c>
      <c r="F19" s="21" t="s">
        <v>120</v>
      </c>
      <c r="G19" s="45">
        <f t="shared" si="4"/>
        <v>0</v>
      </c>
      <c r="H19" s="45">
        <f t="shared" si="4"/>
        <v>0</v>
      </c>
      <c r="I19" s="45">
        <f t="shared" si="4"/>
        <v>0</v>
      </c>
      <c r="J19" s="45">
        <f t="shared" si="4"/>
        <v>0</v>
      </c>
      <c r="K19" s="45">
        <f t="shared" si="4"/>
        <v>0</v>
      </c>
      <c r="L19" s="45">
        <f t="shared" si="4"/>
        <v>0</v>
      </c>
      <c r="M19" s="45">
        <f t="shared" si="4"/>
        <v>0</v>
      </c>
      <c r="N19" s="45">
        <f t="shared" si="4"/>
        <v>0</v>
      </c>
      <c r="O19" s="45">
        <f t="shared" si="5"/>
        <v>0</v>
      </c>
    </row>
    <row r="20" spans="1:15" ht="30">
      <c r="A20" s="2"/>
      <c r="B20" s="28" t="s">
        <v>125</v>
      </c>
      <c r="C20" s="21">
        <v>783</v>
      </c>
      <c r="D20" s="44" t="s">
        <v>120</v>
      </c>
      <c r="E20" s="21" t="s">
        <v>120</v>
      </c>
      <c r="F20" s="21" t="s">
        <v>120</v>
      </c>
      <c r="G20" s="45">
        <f t="shared" si="4"/>
        <v>0</v>
      </c>
      <c r="H20" s="45">
        <f t="shared" si="4"/>
        <v>0</v>
      </c>
      <c r="I20" s="45">
        <f t="shared" si="4"/>
        <v>0</v>
      </c>
      <c r="J20" s="45">
        <f t="shared" si="4"/>
        <v>0</v>
      </c>
      <c r="K20" s="45">
        <f t="shared" si="4"/>
        <v>0</v>
      </c>
      <c r="L20" s="45">
        <f t="shared" si="4"/>
        <v>0</v>
      </c>
      <c r="M20" s="45">
        <f t="shared" si="4"/>
        <v>0</v>
      </c>
      <c r="N20" s="45">
        <f t="shared" si="4"/>
        <v>0</v>
      </c>
      <c r="O20" s="45">
        <f t="shared" si="5"/>
        <v>0</v>
      </c>
    </row>
    <row r="21" spans="1:15" ht="45">
      <c r="A21" s="2"/>
      <c r="B21" s="28" t="s">
        <v>126</v>
      </c>
      <c r="C21" s="21">
        <v>783</v>
      </c>
      <c r="D21" s="44" t="s">
        <v>120</v>
      </c>
      <c r="E21" s="21" t="s">
        <v>120</v>
      </c>
      <c r="F21" s="21" t="s">
        <v>120</v>
      </c>
      <c r="G21" s="45">
        <f t="shared" si="4"/>
        <v>0</v>
      </c>
      <c r="H21" s="45">
        <f t="shared" si="4"/>
        <v>0</v>
      </c>
      <c r="I21" s="45">
        <f t="shared" si="4"/>
        <v>0</v>
      </c>
      <c r="J21" s="45">
        <f t="shared" si="4"/>
        <v>0</v>
      </c>
      <c r="K21" s="45">
        <f t="shared" si="4"/>
        <v>0</v>
      </c>
      <c r="L21" s="45">
        <f t="shared" si="4"/>
        <v>0</v>
      </c>
      <c r="M21" s="45">
        <f t="shared" si="4"/>
        <v>0</v>
      </c>
      <c r="N21" s="45">
        <f t="shared" si="4"/>
        <v>0</v>
      </c>
      <c r="O21" s="45">
        <f t="shared" si="5"/>
        <v>0</v>
      </c>
    </row>
    <row r="22" spans="1:15">
      <c r="A22" s="2"/>
      <c r="B22" s="28" t="s">
        <v>127</v>
      </c>
      <c r="C22" s="21">
        <v>783</v>
      </c>
      <c r="D22" s="44" t="s">
        <v>120</v>
      </c>
      <c r="E22" s="21" t="s">
        <v>120</v>
      </c>
      <c r="F22" s="21" t="s">
        <v>120</v>
      </c>
      <c r="G22" s="45">
        <f t="shared" si="4"/>
        <v>0</v>
      </c>
      <c r="H22" s="45">
        <f t="shared" si="4"/>
        <v>0</v>
      </c>
      <c r="I22" s="45">
        <f t="shared" si="4"/>
        <v>0</v>
      </c>
      <c r="J22" s="45">
        <f t="shared" si="4"/>
        <v>0</v>
      </c>
      <c r="K22" s="45">
        <f t="shared" si="4"/>
        <v>0</v>
      </c>
      <c r="L22" s="45">
        <f t="shared" si="4"/>
        <v>0</v>
      </c>
      <c r="M22" s="45">
        <f t="shared" si="4"/>
        <v>0</v>
      </c>
      <c r="N22" s="45">
        <f t="shared" si="4"/>
        <v>0</v>
      </c>
      <c r="O22" s="45">
        <f t="shared" si="5"/>
        <v>0</v>
      </c>
    </row>
    <row r="23" spans="1:15" ht="13.9" customHeight="1">
      <c r="A23" s="4" t="s">
        <v>77</v>
      </c>
      <c r="B23" s="28" t="s">
        <v>119</v>
      </c>
      <c r="C23" s="21">
        <v>783</v>
      </c>
      <c r="D23" s="44" t="s">
        <v>129</v>
      </c>
      <c r="E23" s="21">
        <v>1540100000</v>
      </c>
      <c r="F23" s="21">
        <v>811</v>
      </c>
      <c r="G23" s="45">
        <f t="shared" ref="G23:N23" si="6">G25+G26+G27+G28+G29+G30</f>
        <v>7651.5119999999997</v>
      </c>
      <c r="H23" s="45">
        <f t="shared" si="6"/>
        <v>7651.5119999999997</v>
      </c>
      <c r="I23" s="45">
        <f t="shared" si="6"/>
        <v>7651.5119999999997</v>
      </c>
      <c r="J23" s="45">
        <f t="shared" si="6"/>
        <v>7651.5119999999997</v>
      </c>
      <c r="K23" s="45">
        <f t="shared" si="6"/>
        <v>7651.5119999999997</v>
      </c>
      <c r="L23" s="45">
        <f t="shared" si="6"/>
        <v>7651.5119999999997</v>
      </c>
      <c r="M23" s="45">
        <f t="shared" si="6"/>
        <v>7651.5119999999997</v>
      </c>
      <c r="N23" s="45">
        <f t="shared" si="6"/>
        <v>7651.5119999999997</v>
      </c>
      <c r="O23" s="45">
        <f t="shared" si="5"/>
        <v>61212.096000000005</v>
      </c>
    </row>
    <row r="24" spans="1:15">
      <c r="A24" s="4"/>
      <c r="B24" s="28" t="s">
        <v>121</v>
      </c>
      <c r="C24" s="21"/>
      <c r="D24" s="44"/>
      <c r="E24" s="21"/>
      <c r="F24" s="21"/>
      <c r="G24" s="45"/>
      <c r="H24" s="45"/>
      <c r="I24" s="45"/>
      <c r="J24" s="45"/>
      <c r="K24" s="45"/>
      <c r="L24" s="45"/>
      <c r="M24" s="45"/>
      <c r="N24" s="45"/>
      <c r="O24" s="45"/>
    </row>
    <row r="25" spans="1:15" ht="45">
      <c r="A25" s="4"/>
      <c r="B25" s="28" t="s">
        <v>122</v>
      </c>
      <c r="C25" s="21">
        <v>783</v>
      </c>
      <c r="D25" s="44" t="s">
        <v>129</v>
      </c>
      <c r="E25" s="21">
        <v>1540100000</v>
      </c>
      <c r="F25" s="21">
        <v>811</v>
      </c>
      <c r="G25" s="45">
        <f t="shared" ref="G25:N30" si="7">G33+G41</f>
        <v>0</v>
      </c>
      <c r="H25" s="45">
        <f t="shared" si="7"/>
        <v>0</v>
      </c>
      <c r="I25" s="45">
        <f t="shared" si="7"/>
        <v>0</v>
      </c>
      <c r="J25" s="45">
        <f t="shared" si="7"/>
        <v>0</v>
      </c>
      <c r="K25" s="45">
        <f t="shared" si="7"/>
        <v>0</v>
      </c>
      <c r="L25" s="45">
        <f t="shared" si="7"/>
        <v>0</v>
      </c>
      <c r="M25" s="45">
        <f t="shared" si="7"/>
        <v>0</v>
      </c>
      <c r="N25" s="45">
        <f t="shared" si="7"/>
        <v>0</v>
      </c>
      <c r="O25" s="45">
        <f t="shared" ref="O25:O31" si="8">SUM(G25:N25)</f>
        <v>0</v>
      </c>
    </row>
    <row r="26" spans="1:15">
      <c r="A26" s="4"/>
      <c r="B26" s="28" t="s">
        <v>123</v>
      </c>
      <c r="C26" s="21">
        <v>783</v>
      </c>
      <c r="D26" s="44" t="s">
        <v>129</v>
      </c>
      <c r="E26" s="21">
        <v>1540100000</v>
      </c>
      <c r="F26" s="21">
        <v>811</v>
      </c>
      <c r="G26" s="45">
        <f t="shared" si="7"/>
        <v>7651.5119999999997</v>
      </c>
      <c r="H26" s="45">
        <f t="shared" si="7"/>
        <v>7651.5119999999997</v>
      </c>
      <c r="I26" s="45">
        <f t="shared" si="7"/>
        <v>7651.5119999999997</v>
      </c>
      <c r="J26" s="45">
        <f t="shared" si="7"/>
        <v>7651.5119999999997</v>
      </c>
      <c r="K26" s="45">
        <f t="shared" si="7"/>
        <v>7651.5119999999997</v>
      </c>
      <c r="L26" s="45">
        <f t="shared" si="7"/>
        <v>7651.5119999999997</v>
      </c>
      <c r="M26" s="45">
        <f t="shared" si="7"/>
        <v>7651.5119999999997</v>
      </c>
      <c r="N26" s="45">
        <f t="shared" si="7"/>
        <v>7651.5119999999997</v>
      </c>
      <c r="O26" s="45">
        <f t="shared" si="8"/>
        <v>61212.096000000005</v>
      </c>
    </row>
    <row r="27" spans="1:15" ht="105">
      <c r="A27" s="4"/>
      <c r="B27" s="28" t="s">
        <v>124</v>
      </c>
      <c r="C27" s="21">
        <v>783</v>
      </c>
      <c r="D27" s="44" t="s">
        <v>120</v>
      </c>
      <c r="E27" s="21" t="s">
        <v>120</v>
      </c>
      <c r="F27" s="21" t="s">
        <v>120</v>
      </c>
      <c r="G27" s="45">
        <f t="shared" si="7"/>
        <v>0</v>
      </c>
      <c r="H27" s="45">
        <f t="shared" si="7"/>
        <v>0</v>
      </c>
      <c r="I27" s="45">
        <f t="shared" si="7"/>
        <v>0</v>
      </c>
      <c r="J27" s="45">
        <f t="shared" si="7"/>
        <v>0</v>
      </c>
      <c r="K27" s="45">
        <f t="shared" si="7"/>
        <v>0</v>
      </c>
      <c r="L27" s="45">
        <f t="shared" si="7"/>
        <v>0</v>
      </c>
      <c r="M27" s="45">
        <f t="shared" si="7"/>
        <v>0</v>
      </c>
      <c r="N27" s="45">
        <f t="shared" si="7"/>
        <v>0</v>
      </c>
      <c r="O27" s="45">
        <f t="shared" si="8"/>
        <v>0</v>
      </c>
    </row>
    <row r="28" spans="1:15" ht="30">
      <c r="A28" s="4"/>
      <c r="B28" s="28" t="s">
        <v>125</v>
      </c>
      <c r="C28" s="21">
        <v>783</v>
      </c>
      <c r="D28" s="44" t="s">
        <v>120</v>
      </c>
      <c r="E28" s="21" t="s">
        <v>120</v>
      </c>
      <c r="F28" s="21" t="s">
        <v>120</v>
      </c>
      <c r="G28" s="45">
        <f t="shared" si="7"/>
        <v>0</v>
      </c>
      <c r="H28" s="45">
        <f t="shared" si="7"/>
        <v>0</v>
      </c>
      <c r="I28" s="45">
        <f t="shared" si="7"/>
        <v>0</v>
      </c>
      <c r="J28" s="45">
        <f t="shared" si="7"/>
        <v>0</v>
      </c>
      <c r="K28" s="45">
        <f t="shared" si="7"/>
        <v>0</v>
      </c>
      <c r="L28" s="45">
        <f t="shared" si="7"/>
        <v>0</v>
      </c>
      <c r="M28" s="45">
        <f t="shared" si="7"/>
        <v>0</v>
      </c>
      <c r="N28" s="45">
        <f t="shared" si="7"/>
        <v>0</v>
      </c>
      <c r="O28" s="45">
        <f t="shared" si="8"/>
        <v>0</v>
      </c>
    </row>
    <row r="29" spans="1:15" ht="45">
      <c r="A29" s="4"/>
      <c r="B29" s="28" t="s">
        <v>126</v>
      </c>
      <c r="C29" s="21">
        <v>783</v>
      </c>
      <c r="D29" s="44" t="s">
        <v>120</v>
      </c>
      <c r="E29" s="21" t="s">
        <v>120</v>
      </c>
      <c r="F29" s="21" t="s">
        <v>120</v>
      </c>
      <c r="G29" s="45">
        <f t="shared" si="7"/>
        <v>0</v>
      </c>
      <c r="H29" s="45">
        <f t="shared" si="7"/>
        <v>0</v>
      </c>
      <c r="I29" s="45">
        <f t="shared" si="7"/>
        <v>0</v>
      </c>
      <c r="J29" s="45">
        <f t="shared" si="7"/>
        <v>0</v>
      </c>
      <c r="K29" s="45">
        <f t="shared" si="7"/>
        <v>0</v>
      </c>
      <c r="L29" s="45">
        <f t="shared" si="7"/>
        <v>0</v>
      </c>
      <c r="M29" s="45">
        <f t="shared" si="7"/>
        <v>0</v>
      </c>
      <c r="N29" s="45">
        <f t="shared" si="7"/>
        <v>0</v>
      </c>
      <c r="O29" s="45">
        <f t="shared" si="8"/>
        <v>0</v>
      </c>
    </row>
    <row r="30" spans="1:15">
      <c r="A30" s="4"/>
      <c r="B30" s="28" t="s">
        <v>127</v>
      </c>
      <c r="C30" s="21">
        <v>783</v>
      </c>
      <c r="D30" s="44" t="s">
        <v>120</v>
      </c>
      <c r="E30" s="21" t="s">
        <v>120</v>
      </c>
      <c r="F30" s="21" t="s">
        <v>120</v>
      </c>
      <c r="G30" s="45">
        <f t="shared" si="7"/>
        <v>0</v>
      </c>
      <c r="H30" s="45">
        <f t="shared" si="7"/>
        <v>0</v>
      </c>
      <c r="I30" s="45">
        <f t="shared" si="7"/>
        <v>0</v>
      </c>
      <c r="J30" s="45">
        <f t="shared" si="7"/>
        <v>0</v>
      </c>
      <c r="K30" s="45">
        <f t="shared" si="7"/>
        <v>0</v>
      </c>
      <c r="L30" s="45">
        <f t="shared" si="7"/>
        <v>0</v>
      </c>
      <c r="M30" s="45">
        <f t="shared" si="7"/>
        <v>0</v>
      </c>
      <c r="N30" s="45">
        <f t="shared" si="7"/>
        <v>0</v>
      </c>
      <c r="O30" s="45">
        <f t="shared" si="8"/>
        <v>0</v>
      </c>
    </row>
    <row r="31" spans="1:15" ht="13.9" customHeight="1">
      <c r="A31" s="4" t="s">
        <v>81</v>
      </c>
      <c r="B31" s="28" t="s">
        <v>119</v>
      </c>
      <c r="C31" s="21">
        <v>783</v>
      </c>
      <c r="D31" s="44" t="s">
        <v>129</v>
      </c>
      <c r="E31" s="28">
        <v>1540160370</v>
      </c>
      <c r="F31" s="28">
        <v>811</v>
      </c>
      <c r="G31" s="45">
        <f t="shared" ref="G31:N31" si="9">G33+G34+G35+G36+G37+G38</f>
        <v>7651.5119999999997</v>
      </c>
      <c r="H31" s="45">
        <f t="shared" si="9"/>
        <v>7651.5119999999997</v>
      </c>
      <c r="I31" s="45">
        <f t="shared" si="9"/>
        <v>7651.5119999999997</v>
      </c>
      <c r="J31" s="45">
        <f t="shared" si="9"/>
        <v>7651.5119999999997</v>
      </c>
      <c r="K31" s="45">
        <f t="shared" si="9"/>
        <v>7651.5119999999997</v>
      </c>
      <c r="L31" s="45">
        <f t="shared" si="9"/>
        <v>7651.5119999999997</v>
      </c>
      <c r="M31" s="45">
        <f t="shared" si="9"/>
        <v>7651.5119999999997</v>
      </c>
      <c r="N31" s="45">
        <f t="shared" si="9"/>
        <v>7651.5119999999997</v>
      </c>
      <c r="O31" s="45">
        <f t="shared" si="8"/>
        <v>61212.096000000005</v>
      </c>
    </row>
    <row r="32" spans="1:15">
      <c r="A32" s="4"/>
      <c r="B32" s="28" t="s">
        <v>121</v>
      </c>
      <c r="C32" s="21"/>
      <c r="D32" s="44"/>
      <c r="E32" s="28"/>
      <c r="F32" s="28"/>
      <c r="G32" s="45"/>
      <c r="H32" s="45"/>
      <c r="I32" s="45"/>
      <c r="J32" s="45"/>
      <c r="K32" s="45"/>
      <c r="L32" s="45"/>
      <c r="M32" s="45"/>
      <c r="N32" s="45"/>
      <c r="O32" s="45"/>
    </row>
    <row r="33" spans="1:15" ht="45">
      <c r="A33" s="4"/>
      <c r="B33" s="28" t="s">
        <v>122</v>
      </c>
      <c r="C33" s="21">
        <v>783</v>
      </c>
      <c r="D33" s="44" t="s">
        <v>120</v>
      </c>
      <c r="E33" s="21" t="s">
        <v>120</v>
      </c>
      <c r="F33" s="21" t="s">
        <v>120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f t="shared" ref="O33:O39" si="10">SUM(G33:N33)</f>
        <v>0</v>
      </c>
    </row>
    <row r="34" spans="1:15">
      <c r="A34" s="4"/>
      <c r="B34" s="28" t="s">
        <v>123</v>
      </c>
      <c r="C34" s="21">
        <v>783</v>
      </c>
      <c r="D34" s="44" t="s">
        <v>129</v>
      </c>
      <c r="E34" s="28">
        <v>1540160370</v>
      </c>
      <c r="F34" s="28">
        <v>811</v>
      </c>
      <c r="G34" s="45">
        <v>7651.5119999999997</v>
      </c>
      <c r="H34" s="45">
        <v>7651.5119999999997</v>
      </c>
      <c r="I34" s="45">
        <v>7651.5119999999997</v>
      </c>
      <c r="J34" s="45">
        <v>7651.5119999999997</v>
      </c>
      <c r="K34" s="45">
        <v>7651.5119999999997</v>
      </c>
      <c r="L34" s="45">
        <v>7651.5119999999997</v>
      </c>
      <c r="M34" s="45">
        <v>7651.5119999999997</v>
      </c>
      <c r="N34" s="45">
        <v>7651.5119999999997</v>
      </c>
      <c r="O34" s="45">
        <f t="shared" si="10"/>
        <v>61212.096000000005</v>
      </c>
    </row>
    <row r="35" spans="1:15" ht="105">
      <c r="A35" s="4"/>
      <c r="B35" s="28" t="s">
        <v>124</v>
      </c>
      <c r="C35" s="21">
        <v>783</v>
      </c>
      <c r="D35" s="44" t="s">
        <v>120</v>
      </c>
      <c r="E35" s="21" t="s">
        <v>120</v>
      </c>
      <c r="F35" s="21" t="s">
        <v>120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f t="shared" si="10"/>
        <v>0</v>
      </c>
    </row>
    <row r="36" spans="1:15" ht="30">
      <c r="A36" s="4"/>
      <c r="B36" s="28" t="s">
        <v>125</v>
      </c>
      <c r="C36" s="21">
        <v>783</v>
      </c>
      <c r="D36" s="44" t="s">
        <v>120</v>
      </c>
      <c r="E36" s="21" t="s">
        <v>120</v>
      </c>
      <c r="F36" s="21" t="s">
        <v>120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f t="shared" si="10"/>
        <v>0</v>
      </c>
    </row>
    <row r="37" spans="1:15" ht="45">
      <c r="A37" s="4"/>
      <c r="B37" s="28" t="s">
        <v>126</v>
      </c>
      <c r="C37" s="21">
        <v>783</v>
      </c>
      <c r="D37" s="44" t="s">
        <v>120</v>
      </c>
      <c r="E37" s="21" t="s">
        <v>120</v>
      </c>
      <c r="F37" s="21" t="s">
        <v>120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f t="shared" si="10"/>
        <v>0</v>
      </c>
    </row>
    <row r="38" spans="1:15">
      <c r="A38" s="4"/>
      <c r="B38" s="28" t="s">
        <v>127</v>
      </c>
      <c r="C38" s="21">
        <v>783</v>
      </c>
      <c r="D38" s="44" t="s">
        <v>120</v>
      </c>
      <c r="E38" s="21" t="s">
        <v>120</v>
      </c>
      <c r="F38" s="21" t="s">
        <v>120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f t="shared" si="10"/>
        <v>0</v>
      </c>
    </row>
    <row r="39" spans="1:15" ht="13.9" customHeight="1">
      <c r="A39" s="4" t="s">
        <v>85</v>
      </c>
      <c r="B39" s="28" t="s">
        <v>119</v>
      </c>
      <c r="C39" s="21">
        <v>783</v>
      </c>
      <c r="D39" s="44" t="s">
        <v>129</v>
      </c>
      <c r="E39" s="28" t="s">
        <v>130</v>
      </c>
      <c r="F39" s="28">
        <v>811</v>
      </c>
      <c r="G39" s="45">
        <f t="shared" ref="G39:N39" si="11">G41+G42+G43+G44+G45+G46</f>
        <v>0</v>
      </c>
      <c r="H39" s="45">
        <f t="shared" si="11"/>
        <v>0</v>
      </c>
      <c r="I39" s="45">
        <f t="shared" si="11"/>
        <v>0</v>
      </c>
      <c r="J39" s="45">
        <f t="shared" si="11"/>
        <v>0</v>
      </c>
      <c r="K39" s="45">
        <f t="shared" si="11"/>
        <v>0</v>
      </c>
      <c r="L39" s="45">
        <f t="shared" si="11"/>
        <v>0</v>
      </c>
      <c r="M39" s="45">
        <f t="shared" si="11"/>
        <v>0</v>
      </c>
      <c r="N39" s="45">
        <f t="shared" si="11"/>
        <v>0</v>
      </c>
      <c r="O39" s="45">
        <f t="shared" si="10"/>
        <v>0</v>
      </c>
    </row>
    <row r="40" spans="1:15">
      <c r="A40" s="4"/>
      <c r="B40" s="28" t="s">
        <v>121</v>
      </c>
      <c r="C40" s="21"/>
      <c r="D40" s="44" t="s">
        <v>120</v>
      </c>
      <c r="E40" s="21" t="s">
        <v>120</v>
      </c>
      <c r="F40" s="21" t="s">
        <v>120</v>
      </c>
      <c r="G40" s="45"/>
      <c r="H40" s="45"/>
      <c r="I40" s="45"/>
      <c r="J40" s="45"/>
      <c r="K40" s="45"/>
      <c r="L40" s="45"/>
      <c r="M40" s="45"/>
      <c r="N40" s="45"/>
      <c r="O40" s="45"/>
    </row>
    <row r="41" spans="1:15" ht="45">
      <c r="A41" s="4"/>
      <c r="B41" s="28" t="s">
        <v>122</v>
      </c>
      <c r="C41" s="21">
        <v>783</v>
      </c>
      <c r="D41" s="44" t="s">
        <v>129</v>
      </c>
      <c r="E41" s="28" t="s">
        <v>130</v>
      </c>
      <c r="F41" s="28">
        <v>811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f t="shared" ref="O41:O47" si="12">SUM(G41:N41)</f>
        <v>0</v>
      </c>
    </row>
    <row r="42" spans="1:15">
      <c r="A42" s="4"/>
      <c r="B42" s="28" t="s">
        <v>123</v>
      </c>
      <c r="C42" s="21">
        <v>783</v>
      </c>
      <c r="D42" s="44" t="s">
        <v>129</v>
      </c>
      <c r="E42" s="28" t="s">
        <v>130</v>
      </c>
      <c r="F42" s="28">
        <v>811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f t="shared" si="12"/>
        <v>0</v>
      </c>
    </row>
    <row r="43" spans="1:15" ht="105">
      <c r="A43" s="4"/>
      <c r="B43" s="28" t="s">
        <v>124</v>
      </c>
      <c r="C43" s="21">
        <v>783</v>
      </c>
      <c r="D43" s="44" t="s">
        <v>120</v>
      </c>
      <c r="E43" s="21" t="s">
        <v>120</v>
      </c>
      <c r="F43" s="21" t="s">
        <v>120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f t="shared" si="12"/>
        <v>0</v>
      </c>
    </row>
    <row r="44" spans="1:15" ht="30">
      <c r="A44" s="4"/>
      <c r="B44" s="28" t="s">
        <v>125</v>
      </c>
      <c r="C44" s="21">
        <v>783</v>
      </c>
      <c r="D44" s="44" t="s">
        <v>120</v>
      </c>
      <c r="E44" s="21" t="s">
        <v>120</v>
      </c>
      <c r="F44" s="21" t="s">
        <v>120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f t="shared" si="12"/>
        <v>0</v>
      </c>
    </row>
    <row r="45" spans="1:15" ht="45">
      <c r="A45" s="4"/>
      <c r="B45" s="28" t="s">
        <v>126</v>
      </c>
      <c r="C45" s="21">
        <v>783</v>
      </c>
      <c r="D45" s="44" t="s">
        <v>120</v>
      </c>
      <c r="E45" s="21" t="s">
        <v>120</v>
      </c>
      <c r="F45" s="21" t="s">
        <v>120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f t="shared" si="12"/>
        <v>0</v>
      </c>
    </row>
    <row r="46" spans="1:15">
      <c r="A46" s="4"/>
      <c r="B46" s="28" t="s">
        <v>127</v>
      </c>
      <c r="C46" s="21">
        <v>783</v>
      </c>
      <c r="D46" s="44" t="s">
        <v>120</v>
      </c>
      <c r="E46" s="21" t="s">
        <v>120</v>
      </c>
      <c r="F46" s="21" t="s">
        <v>120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f t="shared" si="12"/>
        <v>0</v>
      </c>
    </row>
    <row r="47" spans="1:15" ht="13.9" customHeight="1">
      <c r="A47" s="4" t="s">
        <v>88</v>
      </c>
      <c r="B47" s="28" t="s">
        <v>119</v>
      </c>
      <c r="C47" s="21">
        <v>783</v>
      </c>
      <c r="D47" s="44" t="s">
        <v>120</v>
      </c>
      <c r="E47" s="21" t="s">
        <v>120</v>
      </c>
      <c r="F47" s="21" t="s">
        <v>120</v>
      </c>
      <c r="G47" s="45">
        <f t="shared" ref="G47:N47" si="13">G49+G50+G51+G52+G53+G54</f>
        <v>0</v>
      </c>
      <c r="H47" s="45">
        <f t="shared" si="13"/>
        <v>0</v>
      </c>
      <c r="I47" s="45">
        <f t="shared" si="13"/>
        <v>0</v>
      </c>
      <c r="J47" s="45">
        <f t="shared" si="13"/>
        <v>0</v>
      </c>
      <c r="K47" s="45">
        <f t="shared" si="13"/>
        <v>0</v>
      </c>
      <c r="L47" s="45">
        <f t="shared" si="13"/>
        <v>0</v>
      </c>
      <c r="M47" s="45">
        <f t="shared" si="13"/>
        <v>0</v>
      </c>
      <c r="N47" s="45">
        <f t="shared" si="13"/>
        <v>0</v>
      </c>
      <c r="O47" s="45">
        <f t="shared" si="12"/>
        <v>0</v>
      </c>
    </row>
    <row r="48" spans="1:15">
      <c r="A48" s="4"/>
      <c r="B48" s="28" t="s">
        <v>121</v>
      </c>
      <c r="C48" s="21"/>
      <c r="D48" s="44"/>
      <c r="E48" s="28"/>
      <c r="F48" s="28"/>
      <c r="G48" s="45"/>
      <c r="H48" s="45"/>
      <c r="I48" s="45"/>
      <c r="J48" s="45"/>
      <c r="K48" s="45"/>
      <c r="L48" s="45"/>
      <c r="M48" s="45"/>
      <c r="N48" s="45"/>
      <c r="O48" s="45"/>
    </row>
    <row r="49" spans="1:15" ht="45">
      <c r="A49" s="4"/>
      <c r="B49" s="28" t="s">
        <v>122</v>
      </c>
      <c r="C49" s="21">
        <v>783</v>
      </c>
      <c r="D49" s="44" t="s">
        <v>120</v>
      </c>
      <c r="E49" s="21" t="s">
        <v>120</v>
      </c>
      <c r="F49" s="21" t="s">
        <v>120</v>
      </c>
      <c r="G49" s="45">
        <f t="shared" ref="G49:N54" si="14">G57</f>
        <v>0</v>
      </c>
      <c r="H49" s="45">
        <f t="shared" si="14"/>
        <v>0</v>
      </c>
      <c r="I49" s="45">
        <f t="shared" si="14"/>
        <v>0</v>
      </c>
      <c r="J49" s="45">
        <f t="shared" si="14"/>
        <v>0</v>
      </c>
      <c r="K49" s="45">
        <f t="shared" si="14"/>
        <v>0</v>
      </c>
      <c r="L49" s="45">
        <f t="shared" si="14"/>
        <v>0</v>
      </c>
      <c r="M49" s="45">
        <f t="shared" si="14"/>
        <v>0</v>
      </c>
      <c r="N49" s="45">
        <f t="shared" si="14"/>
        <v>0</v>
      </c>
      <c r="O49" s="45">
        <f t="shared" ref="O49:O55" si="15">SUM(G49:N49)</f>
        <v>0</v>
      </c>
    </row>
    <row r="50" spans="1:15">
      <c r="A50" s="4"/>
      <c r="B50" s="28" t="s">
        <v>123</v>
      </c>
      <c r="C50" s="21">
        <v>783</v>
      </c>
      <c r="D50" s="44" t="s">
        <v>120</v>
      </c>
      <c r="E50" s="21" t="s">
        <v>120</v>
      </c>
      <c r="F50" s="21" t="s">
        <v>120</v>
      </c>
      <c r="G50" s="45">
        <f t="shared" si="14"/>
        <v>0</v>
      </c>
      <c r="H50" s="45">
        <f t="shared" si="14"/>
        <v>0</v>
      </c>
      <c r="I50" s="45">
        <f t="shared" si="14"/>
        <v>0</v>
      </c>
      <c r="J50" s="45">
        <f t="shared" si="14"/>
        <v>0</v>
      </c>
      <c r="K50" s="45">
        <f t="shared" si="14"/>
        <v>0</v>
      </c>
      <c r="L50" s="45">
        <f t="shared" si="14"/>
        <v>0</v>
      </c>
      <c r="M50" s="45">
        <f t="shared" si="14"/>
        <v>0</v>
      </c>
      <c r="N50" s="45">
        <f t="shared" si="14"/>
        <v>0</v>
      </c>
      <c r="O50" s="45">
        <f t="shared" si="15"/>
        <v>0</v>
      </c>
    </row>
    <row r="51" spans="1:15" ht="105">
      <c r="A51" s="4"/>
      <c r="B51" s="28" t="s">
        <v>124</v>
      </c>
      <c r="C51" s="21">
        <v>783</v>
      </c>
      <c r="D51" s="44" t="s">
        <v>120</v>
      </c>
      <c r="E51" s="21" t="s">
        <v>120</v>
      </c>
      <c r="F51" s="21" t="s">
        <v>120</v>
      </c>
      <c r="G51" s="45">
        <f t="shared" si="14"/>
        <v>0</v>
      </c>
      <c r="H51" s="45">
        <f t="shared" si="14"/>
        <v>0</v>
      </c>
      <c r="I51" s="45">
        <f t="shared" si="14"/>
        <v>0</v>
      </c>
      <c r="J51" s="45">
        <f t="shared" si="14"/>
        <v>0</v>
      </c>
      <c r="K51" s="45">
        <f t="shared" si="14"/>
        <v>0</v>
      </c>
      <c r="L51" s="45">
        <f t="shared" si="14"/>
        <v>0</v>
      </c>
      <c r="M51" s="45">
        <f t="shared" si="14"/>
        <v>0</v>
      </c>
      <c r="N51" s="45">
        <f t="shared" si="14"/>
        <v>0</v>
      </c>
      <c r="O51" s="45">
        <f t="shared" si="15"/>
        <v>0</v>
      </c>
    </row>
    <row r="52" spans="1:15" ht="30">
      <c r="A52" s="4"/>
      <c r="B52" s="28" t="s">
        <v>125</v>
      </c>
      <c r="C52" s="21">
        <v>783</v>
      </c>
      <c r="D52" s="44" t="s">
        <v>120</v>
      </c>
      <c r="E52" s="21" t="s">
        <v>120</v>
      </c>
      <c r="F52" s="21" t="s">
        <v>120</v>
      </c>
      <c r="G52" s="45">
        <f t="shared" si="14"/>
        <v>0</v>
      </c>
      <c r="H52" s="45">
        <f t="shared" si="14"/>
        <v>0</v>
      </c>
      <c r="I52" s="45">
        <f t="shared" si="14"/>
        <v>0</v>
      </c>
      <c r="J52" s="45">
        <f t="shared" si="14"/>
        <v>0</v>
      </c>
      <c r="K52" s="45">
        <f t="shared" si="14"/>
        <v>0</v>
      </c>
      <c r="L52" s="45">
        <f t="shared" si="14"/>
        <v>0</v>
      </c>
      <c r="M52" s="45">
        <f t="shared" si="14"/>
        <v>0</v>
      </c>
      <c r="N52" s="45">
        <f t="shared" si="14"/>
        <v>0</v>
      </c>
      <c r="O52" s="45">
        <f t="shared" si="15"/>
        <v>0</v>
      </c>
    </row>
    <row r="53" spans="1:15" ht="45">
      <c r="A53" s="4"/>
      <c r="B53" s="28" t="s">
        <v>126</v>
      </c>
      <c r="C53" s="21">
        <v>783</v>
      </c>
      <c r="D53" s="44" t="s">
        <v>120</v>
      </c>
      <c r="E53" s="21" t="s">
        <v>120</v>
      </c>
      <c r="F53" s="21" t="s">
        <v>120</v>
      </c>
      <c r="G53" s="45">
        <f t="shared" si="14"/>
        <v>0</v>
      </c>
      <c r="H53" s="45">
        <f t="shared" si="14"/>
        <v>0</v>
      </c>
      <c r="I53" s="45">
        <f t="shared" si="14"/>
        <v>0</v>
      </c>
      <c r="J53" s="45">
        <f t="shared" si="14"/>
        <v>0</v>
      </c>
      <c r="K53" s="45">
        <f t="shared" si="14"/>
        <v>0</v>
      </c>
      <c r="L53" s="45">
        <f t="shared" si="14"/>
        <v>0</v>
      </c>
      <c r="M53" s="45">
        <f t="shared" si="14"/>
        <v>0</v>
      </c>
      <c r="N53" s="45">
        <f t="shared" si="14"/>
        <v>0</v>
      </c>
      <c r="O53" s="45">
        <f t="shared" si="15"/>
        <v>0</v>
      </c>
    </row>
    <row r="54" spans="1:15">
      <c r="A54" s="4"/>
      <c r="B54" s="28" t="s">
        <v>127</v>
      </c>
      <c r="C54" s="21">
        <v>783</v>
      </c>
      <c r="D54" s="44" t="s">
        <v>120</v>
      </c>
      <c r="E54" s="21" t="s">
        <v>120</v>
      </c>
      <c r="F54" s="21" t="s">
        <v>120</v>
      </c>
      <c r="G54" s="45">
        <f t="shared" si="14"/>
        <v>0</v>
      </c>
      <c r="H54" s="45">
        <f t="shared" si="14"/>
        <v>0</v>
      </c>
      <c r="I54" s="45">
        <f t="shared" si="14"/>
        <v>0</v>
      </c>
      <c r="J54" s="45">
        <f t="shared" si="14"/>
        <v>0</v>
      </c>
      <c r="K54" s="45">
        <f t="shared" si="14"/>
        <v>0</v>
      </c>
      <c r="L54" s="45">
        <f t="shared" si="14"/>
        <v>0</v>
      </c>
      <c r="M54" s="45">
        <f t="shared" si="14"/>
        <v>0</v>
      </c>
      <c r="N54" s="45">
        <f t="shared" si="14"/>
        <v>0</v>
      </c>
      <c r="O54" s="45">
        <f t="shared" si="15"/>
        <v>0</v>
      </c>
    </row>
    <row r="55" spans="1:15" ht="13.9" customHeight="1">
      <c r="A55" s="4" t="s">
        <v>90</v>
      </c>
      <c r="B55" s="28" t="s">
        <v>119</v>
      </c>
      <c r="C55" s="21">
        <v>783</v>
      </c>
      <c r="D55" s="44" t="s">
        <v>120</v>
      </c>
      <c r="E55" s="21" t="s">
        <v>120</v>
      </c>
      <c r="F55" s="21" t="s">
        <v>120</v>
      </c>
      <c r="G55" s="45">
        <f t="shared" ref="G55:N55" si="16">G57+G58+G59+G60+G61+G62</f>
        <v>0</v>
      </c>
      <c r="H55" s="45">
        <f t="shared" si="16"/>
        <v>0</v>
      </c>
      <c r="I55" s="45">
        <f t="shared" si="16"/>
        <v>0</v>
      </c>
      <c r="J55" s="45">
        <f t="shared" si="16"/>
        <v>0</v>
      </c>
      <c r="K55" s="45">
        <f t="shared" si="16"/>
        <v>0</v>
      </c>
      <c r="L55" s="45">
        <f t="shared" si="16"/>
        <v>0</v>
      </c>
      <c r="M55" s="45">
        <f t="shared" si="16"/>
        <v>0</v>
      </c>
      <c r="N55" s="45">
        <f t="shared" si="16"/>
        <v>0</v>
      </c>
      <c r="O55" s="45">
        <f t="shared" si="15"/>
        <v>0</v>
      </c>
    </row>
    <row r="56" spans="1:15">
      <c r="A56" s="4"/>
      <c r="B56" s="28" t="s">
        <v>121</v>
      </c>
      <c r="C56" s="21"/>
      <c r="D56" s="44"/>
      <c r="E56" s="28"/>
      <c r="F56" s="28"/>
      <c r="G56" s="45"/>
      <c r="H56" s="45"/>
      <c r="I56" s="45"/>
      <c r="J56" s="45"/>
      <c r="K56" s="45"/>
      <c r="L56" s="45"/>
      <c r="M56" s="45"/>
      <c r="N56" s="45"/>
      <c r="O56" s="45"/>
    </row>
    <row r="57" spans="1:15" ht="45">
      <c r="A57" s="4"/>
      <c r="B57" s="28" t="s">
        <v>122</v>
      </c>
      <c r="C57" s="21">
        <v>783</v>
      </c>
      <c r="D57" s="44" t="s">
        <v>120</v>
      </c>
      <c r="E57" s="21" t="s">
        <v>120</v>
      </c>
      <c r="F57" s="21" t="s">
        <v>120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f t="shared" ref="O57:O63" si="17">SUM(G57:N57)</f>
        <v>0</v>
      </c>
    </row>
    <row r="58" spans="1:15">
      <c r="A58" s="4"/>
      <c r="B58" s="28" t="s">
        <v>123</v>
      </c>
      <c r="C58" s="21">
        <v>783</v>
      </c>
      <c r="D58" s="44" t="s">
        <v>120</v>
      </c>
      <c r="E58" s="21" t="s">
        <v>120</v>
      </c>
      <c r="F58" s="21" t="s">
        <v>120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f t="shared" si="17"/>
        <v>0</v>
      </c>
    </row>
    <row r="59" spans="1:15" ht="105">
      <c r="A59" s="4"/>
      <c r="B59" s="28" t="s">
        <v>124</v>
      </c>
      <c r="C59" s="21">
        <v>783</v>
      </c>
      <c r="D59" s="44" t="s">
        <v>120</v>
      </c>
      <c r="E59" s="21" t="s">
        <v>120</v>
      </c>
      <c r="F59" s="21" t="s">
        <v>120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f t="shared" si="17"/>
        <v>0</v>
      </c>
    </row>
    <row r="60" spans="1:15" ht="30">
      <c r="A60" s="4"/>
      <c r="B60" s="28" t="s">
        <v>125</v>
      </c>
      <c r="C60" s="21">
        <v>783</v>
      </c>
      <c r="D60" s="44" t="s">
        <v>120</v>
      </c>
      <c r="E60" s="21" t="s">
        <v>120</v>
      </c>
      <c r="F60" s="21" t="s">
        <v>120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f t="shared" si="17"/>
        <v>0</v>
      </c>
    </row>
    <row r="61" spans="1:15" ht="45">
      <c r="A61" s="4"/>
      <c r="B61" s="28" t="s">
        <v>126</v>
      </c>
      <c r="C61" s="21">
        <v>783</v>
      </c>
      <c r="D61" s="44" t="s">
        <v>120</v>
      </c>
      <c r="E61" s="21" t="s">
        <v>120</v>
      </c>
      <c r="F61" s="21" t="s">
        <v>120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f t="shared" si="17"/>
        <v>0</v>
      </c>
    </row>
    <row r="62" spans="1:15">
      <c r="A62" s="4"/>
      <c r="B62" s="28" t="s">
        <v>127</v>
      </c>
      <c r="C62" s="21">
        <v>783</v>
      </c>
      <c r="D62" s="44" t="s">
        <v>120</v>
      </c>
      <c r="E62" s="21" t="s">
        <v>120</v>
      </c>
      <c r="F62" s="21" t="s">
        <v>120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f t="shared" si="17"/>
        <v>0</v>
      </c>
    </row>
    <row r="63" spans="1:15" ht="13.9" customHeight="1">
      <c r="A63" s="4" t="s">
        <v>92</v>
      </c>
      <c r="B63" s="28" t="s">
        <v>119</v>
      </c>
      <c r="C63" s="21">
        <v>783</v>
      </c>
      <c r="D63" s="44" t="s">
        <v>120</v>
      </c>
      <c r="E63" s="21" t="s">
        <v>120</v>
      </c>
      <c r="F63" s="21" t="s">
        <v>120</v>
      </c>
      <c r="G63" s="45">
        <f t="shared" ref="G63:N63" si="18">G65+G66+G67+G68+G69+G70</f>
        <v>18747.846249999999</v>
      </c>
      <c r="H63" s="45">
        <f t="shared" si="18"/>
        <v>18747.846249999999</v>
      </c>
      <c r="I63" s="45">
        <f t="shared" si="18"/>
        <v>18747.846249999999</v>
      </c>
      <c r="J63" s="45">
        <f t="shared" si="18"/>
        <v>18747.846249999999</v>
      </c>
      <c r="K63" s="45">
        <f t="shared" si="18"/>
        <v>18747.846249999999</v>
      </c>
      <c r="L63" s="45">
        <f t="shared" si="18"/>
        <v>18747.846249999999</v>
      </c>
      <c r="M63" s="45">
        <f t="shared" si="18"/>
        <v>18747.846249999999</v>
      </c>
      <c r="N63" s="45">
        <f t="shared" si="18"/>
        <v>18747.846249999999</v>
      </c>
      <c r="O63" s="45">
        <f t="shared" si="17"/>
        <v>149982.76999999999</v>
      </c>
    </row>
    <row r="64" spans="1:15">
      <c r="A64" s="4"/>
      <c r="B64" s="28" t="s">
        <v>121</v>
      </c>
      <c r="C64" s="21"/>
      <c r="D64" s="44"/>
      <c r="E64" s="28"/>
      <c r="F64" s="28"/>
      <c r="G64" s="45"/>
      <c r="H64" s="45"/>
      <c r="I64" s="45"/>
      <c r="J64" s="45"/>
      <c r="K64" s="45"/>
      <c r="L64" s="45"/>
      <c r="M64" s="45"/>
      <c r="N64" s="45"/>
      <c r="O64" s="45"/>
    </row>
    <row r="65" spans="1:15" ht="45">
      <c r="A65" s="4"/>
      <c r="B65" s="28" t="s">
        <v>122</v>
      </c>
      <c r="C65" s="21">
        <v>783</v>
      </c>
      <c r="D65" s="44" t="s">
        <v>120</v>
      </c>
      <c r="E65" s="21" t="s">
        <v>120</v>
      </c>
      <c r="F65" s="21" t="s">
        <v>120</v>
      </c>
      <c r="G65" s="45">
        <f t="shared" ref="G65:N70" si="19">G73</f>
        <v>0</v>
      </c>
      <c r="H65" s="45">
        <f t="shared" si="19"/>
        <v>0</v>
      </c>
      <c r="I65" s="45">
        <f t="shared" si="19"/>
        <v>0</v>
      </c>
      <c r="J65" s="45">
        <f t="shared" si="19"/>
        <v>0</v>
      </c>
      <c r="K65" s="45">
        <f t="shared" si="19"/>
        <v>0</v>
      </c>
      <c r="L65" s="45">
        <f t="shared" si="19"/>
        <v>0</v>
      </c>
      <c r="M65" s="45">
        <f t="shared" si="19"/>
        <v>0</v>
      </c>
      <c r="N65" s="45">
        <f t="shared" si="19"/>
        <v>0</v>
      </c>
      <c r="O65" s="45">
        <f t="shared" ref="O65:O71" si="20">SUM(G65:N65)</f>
        <v>0</v>
      </c>
    </row>
    <row r="66" spans="1:15">
      <c r="A66" s="4"/>
      <c r="B66" s="28" t="s">
        <v>123</v>
      </c>
      <c r="C66" s="21">
        <v>783</v>
      </c>
      <c r="D66" s="44" t="s">
        <v>120</v>
      </c>
      <c r="E66" s="21" t="s">
        <v>120</v>
      </c>
      <c r="F66" s="21" t="s">
        <v>120</v>
      </c>
      <c r="G66" s="45">
        <f t="shared" si="19"/>
        <v>18747.846249999999</v>
      </c>
      <c r="H66" s="45">
        <f t="shared" si="19"/>
        <v>18747.846249999999</v>
      </c>
      <c r="I66" s="45">
        <f t="shared" si="19"/>
        <v>18747.846249999999</v>
      </c>
      <c r="J66" s="45">
        <f t="shared" si="19"/>
        <v>18747.846249999999</v>
      </c>
      <c r="K66" s="45">
        <f t="shared" si="19"/>
        <v>18747.846249999999</v>
      </c>
      <c r="L66" s="45">
        <f t="shared" si="19"/>
        <v>18747.846249999999</v>
      </c>
      <c r="M66" s="45">
        <f t="shared" si="19"/>
        <v>18747.846249999999</v>
      </c>
      <c r="N66" s="45">
        <f t="shared" si="19"/>
        <v>18747.846249999999</v>
      </c>
      <c r="O66" s="45">
        <f t="shared" si="20"/>
        <v>149982.76999999999</v>
      </c>
    </row>
    <row r="67" spans="1:15" ht="105">
      <c r="A67" s="4"/>
      <c r="B67" s="28" t="s">
        <v>124</v>
      </c>
      <c r="C67" s="21">
        <v>783</v>
      </c>
      <c r="D67" s="44" t="s">
        <v>120</v>
      </c>
      <c r="E67" s="21" t="s">
        <v>120</v>
      </c>
      <c r="F67" s="21" t="s">
        <v>120</v>
      </c>
      <c r="G67" s="45">
        <f t="shared" si="19"/>
        <v>0</v>
      </c>
      <c r="H67" s="45">
        <f t="shared" si="19"/>
        <v>0</v>
      </c>
      <c r="I67" s="45">
        <f t="shared" si="19"/>
        <v>0</v>
      </c>
      <c r="J67" s="45">
        <f t="shared" si="19"/>
        <v>0</v>
      </c>
      <c r="K67" s="45">
        <f t="shared" si="19"/>
        <v>0</v>
      </c>
      <c r="L67" s="45">
        <f t="shared" si="19"/>
        <v>0</v>
      </c>
      <c r="M67" s="45">
        <f t="shared" si="19"/>
        <v>0</v>
      </c>
      <c r="N67" s="45">
        <f t="shared" si="19"/>
        <v>0</v>
      </c>
      <c r="O67" s="45">
        <f t="shared" si="20"/>
        <v>0</v>
      </c>
    </row>
    <row r="68" spans="1:15" ht="30">
      <c r="A68" s="4"/>
      <c r="B68" s="28" t="s">
        <v>125</v>
      </c>
      <c r="C68" s="21">
        <v>783</v>
      </c>
      <c r="D68" s="44" t="s">
        <v>120</v>
      </c>
      <c r="E68" s="21" t="s">
        <v>120</v>
      </c>
      <c r="F68" s="21" t="s">
        <v>120</v>
      </c>
      <c r="G68" s="45">
        <f t="shared" si="19"/>
        <v>0</v>
      </c>
      <c r="H68" s="45">
        <f t="shared" si="19"/>
        <v>0</v>
      </c>
      <c r="I68" s="45">
        <f t="shared" si="19"/>
        <v>0</v>
      </c>
      <c r="J68" s="45">
        <f t="shared" si="19"/>
        <v>0</v>
      </c>
      <c r="K68" s="45">
        <f t="shared" si="19"/>
        <v>0</v>
      </c>
      <c r="L68" s="45">
        <f t="shared" si="19"/>
        <v>0</v>
      </c>
      <c r="M68" s="45">
        <f t="shared" si="19"/>
        <v>0</v>
      </c>
      <c r="N68" s="45">
        <f t="shared" si="19"/>
        <v>0</v>
      </c>
      <c r="O68" s="45">
        <f t="shared" si="20"/>
        <v>0</v>
      </c>
    </row>
    <row r="69" spans="1:15" ht="45">
      <c r="A69" s="4"/>
      <c r="B69" s="28" t="s">
        <v>126</v>
      </c>
      <c r="C69" s="21">
        <v>783</v>
      </c>
      <c r="D69" s="44" t="s">
        <v>120</v>
      </c>
      <c r="E69" s="21" t="s">
        <v>120</v>
      </c>
      <c r="F69" s="21" t="s">
        <v>120</v>
      </c>
      <c r="G69" s="45">
        <f t="shared" si="19"/>
        <v>0</v>
      </c>
      <c r="H69" s="45">
        <f t="shared" si="19"/>
        <v>0</v>
      </c>
      <c r="I69" s="45">
        <f t="shared" si="19"/>
        <v>0</v>
      </c>
      <c r="J69" s="45">
        <f t="shared" si="19"/>
        <v>0</v>
      </c>
      <c r="K69" s="45">
        <f t="shared" si="19"/>
        <v>0</v>
      </c>
      <c r="L69" s="45">
        <f t="shared" si="19"/>
        <v>0</v>
      </c>
      <c r="M69" s="45">
        <f t="shared" si="19"/>
        <v>0</v>
      </c>
      <c r="N69" s="45">
        <f t="shared" si="19"/>
        <v>0</v>
      </c>
      <c r="O69" s="45">
        <f t="shared" si="20"/>
        <v>0</v>
      </c>
    </row>
    <row r="70" spans="1:15">
      <c r="A70" s="4"/>
      <c r="B70" s="28" t="s">
        <v>127</v>
      </c>
      <c r="C70" s="21">
        <v>783</v>
      </c>
      <c r="D70" s="44" t="s">
        <v>120</v>
      </c>
      <c r="E70" s="21" t="s">
        <v>120</v>
      </c>
      <c r="F70" s="21" t="s">
        <v>120</v>
      </c>
      <c r="G70" s="45">
        <f t="shared" si="19"/>
        <v>0</v>
      </c>
      <c r="H70" s="45">
        <f t="shared" si="19"/>
        <v>0</v>
      </c>
      <c r="I70" s="45">
        <f t="shared" si="19"/>
        <v>0</v>
      </c>
      <c r="J70" s="45">
        <f t="shared" si="19"/>
        <v>0</v>
      </c>
      <c r="K70" s="45">
        <f t="shared" si="19"/>
        <v>0</v>
      </c>
      <c r="L70" s="45">
        <f t="shared" si="19"/>
        <v>0</v>
      </c>
      <c r="M70" s="45">
        <f t="shared" si="19"/>
        <v>0</v>
      </c>
      <c r="N70" s="45">
        <f t="shared" si="19"/>
        <v>0</v>
      </c>
      <c r="O70" s="45">
        <f t="shared" si="20"/>
        <v>0</v>
      </c>
    </row>
    <row r="71" spans="1:15" ht="13.9" customHeight="1">
      <c r="A71" s="4" t="s">
        <v>94</v>
      </c>
      <c r="B71" s="28" t="s">
        <v>119</v>
      </c>
      <c r="C71" s="21">
        <v>783</v>
      </c>
      <c r="D71" s="44" t="s">
        <v>129</v>
      </c>
      <c r="E71" s="21">
        <v>1540200000</v>
      </c>
      <c r="F71" s="21">
        <v>811</v>
      </c>
      <c r="G71" s="45">
        <f t="shared" ref="G71:N71" si="21">G73+G74+G75+G76+G77+G78</f>
        <v>18747.846249999999</v>
      </c>
      <c r="H71" s="45">
        <f t="shared" si="21"/>
        <v>18747.846249999999</v>
      </c>
      <c r="I71" s="45">
        <f t="shared" si="21"/>
        <v>18747.846249999999</v>
      </c>
      <c r="J71" s="45">
        <f t="shared" si="21"/>
        <v>18747.846249999999</v>
      </c>
      <c r="K71" s="45">
        <f t="shared" si="21"/>
        <v>18747.846249999999</v>
      </c>
      <c r="L71" s="45">
        <f t="shared" si="21"/>
        <v>18747.846249999999</v>
      </c>
      <c r="M71" s="45">
        <f t="shared" si="21"/>
        <v>18747.846249999999</v>
      </c>
      <c r="N71" s="45">
        <f t="shared" si="21"/>
        <v>18747.846249999999</v>
      </c>
      <c r="O71" s="45">
        <f t="shared" si="20"/>
        <v>149982.76999999999</v>
      </c>
    </row>
    <row r="72" spans="1:15">
      <c r="A72" s="4"/>
      <c r="B72" s="28" t="s">
        <v>121</v>
      </c>
      <c r="C72" s="21"/>
      <c r="D72" s="44"/>
      <c r="E72" s="28"/>
      <c r="F72" s="28"/>
      <c r="G72" s="45"/>
      <c r="H72" s="45"/>
      <c r="I72" s="45"/>
      <c r="J72" s="45"/>
      <c r="K72" s="45"/>
      <c r="L72" s="45"/>
      <c r="M72" s="45"/>
      <c r="N72" s="45"/>
      <c r="O72" s="45"/>
    </row>
    <row r="73" spans="1:15" ht="45">
      <c r="A73" s="4"/>
      <c r="B73" s="28" t="s">
        <v>122</v>
      </c>
      <c r="C73" s="21">
        <v>783</v>
      </c>
      <c r="D73" s="44" t="s">
        <v>120</v>
      </c>
      <c r="E73" s="21" t="s">
        <v>120</v>
      </c>
      <c r="F73" s="21" t="s">
        <v>120</v>
      </c>
      <c r="G73" s="45">
        <f t="shared" ref="G73:N78" si="22">G81</f>
        <v>0</v>
      </c>
      <c r="H73" s="45">
        <f t="shared" si="22"/>
        <v>0</v>
      </c>
      <c r="I73" s="45">
        <f t="shared" si="22"/>
        <v>0</v>
      </c>
      <c r="J73" s="45">
        <f t="shared" si="22"/>
        <v>0</v>
      </c>
      <c r="K73" s="45">
        <f t="shared" si="22"/>
        <v>0</v>
      </c>
      <c r="L73" s="45">
        <f t="shared" si="22"/>
        <v>0</v>
      </c>
      <c r="M73" s="45">
        <f t="shared" si="22"/>
        <v>0</v>
      </c>
      <c r="N73" s="45">
        <f t="shared" si="22"/>
        <v>0</v>
      </c>
      <c r="O73" s="45">
        <f t="shared" ref="O73:O79" si="23">SUM(G73:N73)</f>
        <v>0</v>
      </c>
    </row>
    <row r="74" spans="1:15">
      <c r="A74" s="4"/>
      <c r="B74" s="28" t="s">
        <v>123</v>
      </c>
      <c r="C74" s="21">
        <v>783</v>
      </c>
      <c r="D74" s="44" t="s">
        <v>129</v>
      </c>
      <c r="E74" s="21">
        <v>1540200000</v>
      </c>
      <c r="F74" s="21">
        <v>811</v>
      </c>
      <c r="G74" s="45">
        <f t="shared" si="22"/>
        <v>18747.846249999999</v>
      </c>
      <c r="H74" s="45">
        <f t="shared" si="22"/>
        <v>18747.846249999999</v>
      </c>
      <c r="I74" s="45">
        <f t="shared" si="22"/>
        <v>18747.846249999999</v>
      </c>
      <c r="J74" s="45">
        <f t="shared" si="22"/>
        <v>18747.846249999999</v>
      </c>
      <c r="K74" s="45">
        <f t="shared" si="22"/>
        <v>18747.846249999999</v>
      </c>
      <c r="L74" s="45">
        <f t="shared" si="22"/>
        <v>18747.846249999999</v>
      </c>
      <c r="M74" s="45">
        <f t="shared" si="22"/>
        <v>18747.846249999999</v>
      </c>
      <c r="N74" s="45">
        <f t="shared" si="22"/>
        <v>18747.846249999999</v>
      </c>
      <c r="O74" s="45">
        <f t="shared" si="23"/>
        <v>149982.76999999999</v>
      </c>
    </row>
    <row r="75" spans="1:15" ht="105">
      <c r="A75" s="4"/>
      <c r="B75" s="28" t="s">
        <v>124</v>
      </c>
      <c r="C75" s="21">
        <v>783</v>
      </c>
      <c r="D75" s="44" t="s">
        <v>120</v>
      </c>
      <c r="E75" s="21" t="s">
        <v>120</v>
      </c>
      <c r="F75" s="21" t="s">
        <v>120</v>
      </c>
      <c r="G75" s="45">
        <f t="shared" si="22"/>
        <v>0</v>
      </c>
      <c r="H75" s="45">
        <f t="shared" si="22"/>
        <v>0</v>
      </c>
      <c r="I75" s="45">
        <f t="shared" si="22"/>
        <v>0</v>
      </c>
      <c r="J75" s="45">
        <f t="shared" si="22"/>
        <v>0</v>
      </c>
      <c r="K75" s="45">
        <f t="shared" si="22"/>
        <v>0</v>
      </c>
      <c r="L75" s="45">
        <f t="shared" si="22"/>
        <v>0</v>
      </c>
      <c r="M75" s="45">
        <f t="shared" si="22"/>
        <v>0</v>
      </c>
      <c r="N75" s="45">
        <f t="shared" si="22"/>
        <v>0</v>
      </c>
      <c r="O75" s="45">
        <f t="shared" si="23"/>
        <v>0</v>
      </c>
    </row>
    <row r="76" spans="1:15" ht="30">
      <c r="A76" s="4"/>
      <c r="B76" s="28" t="s">
        <v>125</v>
      </c>
      <c r="C76" s="21">
        <v>783</v>
      </c>
      <c r="D76" s="44" t="s">
        <v>120</v>
      </c>
      <c r="E76" s="21" t="s">
        <v>120</v>
      </c>
      <c r="F76" s="21" t="s">
        <v>120</v>
      </c>
      <c r="G76" s="45">
        <f t="shared" si="22"/>
        <v>0</v>
      </c>
      <c r="H76" s="45">
        <f t="shared" si="22"/>
        <v>0</v>
      </c>
      <c r="I76" s="45">
        <f t="shared" si="22"/>
        <v>0</v>
      </c>
      <c r="J76" s="45">
        <f t="shared" si="22"/>
        <v>0</v>
      </c>
      <c r="K76" s="45">
        <f t="shared" si="22"/>
        <v>0</v>
      </c>
      <c r="L76" s="45">
        <f t="shared" si="22"/>
        <v>0</v>
      </c>
      <c r="M76" s="45">
        <f t="shared" si="22"/>
        <v>0</v>
      </c>
      <c r="N76" s="45">
        <f t="shared" si="22"/>
        <v>0</v>
      </c>
      <c r="O76" s="45">
        <f t="shared" si="23"/>
        <v>0</v>
      </c>
    </row>
    <row r="77" spans="1:15" ht="45">
      <c r="A77" s="4"/>
      <c r="B77" s="28" t="s">
        <v>126</v>
      </c>
      <c r="C77" s="21">
        <v>783</v>
      </c>
      <c r="D77" s="44" t="s">
        <v>120</v>
      </c>
      <c r="E77" s="21" t="s">
        <v>120</v>
      </c>
      <c r="F77" s="21" t="s">
        <v>120</v>
      </c>
      <c r="G77" s="45">
        <f t="shared" si="22"/>
        <v>0</v>
      </c>
      <c r="H77" s="45">
        <f t="shared" si="22"/>
        <v>0</v>
      </c>
      <c r="I77" s="45">
        <f t="shared" si="22"/>
        <v>0</v>
      </c>
      <c r="J77" s="45">
        <f t="shared" si="22"/>
        <v>0</v>
      </c>
      <c r="K77" s="45">
        <f t="shared" si="22"/>
        <v>0</v>
      </c>
      <c r="L77" s="45">
        <f t="shared" si="22"/>
        <v>0</v>
      </c>
      <c r="M77" s="45">
        <f t="shared" si="22"/>
        <v>0</v>
      </c>
      <c r="N77" s="45">
        <f t="shared" si="22"/>
        <v>0</v>
      </c>
      <c r="O77" s="45">
        <f t="shared" si="23"/>
        <v>0</v>
      </c>
    </row>
    <row r="78" spans="1:15">
      <c r="A78" s="4"/>
      <c r="B78" s="28" t="s">
        <v>127</v>
      </c>
      <c r="C78" s="21">
        <v>783</v>
      </c>
      <c r="D78" s="44" t="s">
        <v>120</v>
      </c>
      <c r="E78" s="21" t="s">
        <v>120</v>
      </c>
      <c r="F78" s="21" t="s">
        <v>120</v>
      </c>
      <c r="G78" s="45">
        <f t="shared" si="22"/>
        <v>0</v>
      </c>
      <c r="H78" s="45">
        <f t="shared" si="22"/>
        <v>0</v>
      </c>
      <c r="I78" s="45">
        <f t="shared" si="22"/>
        <v>0</v>
      </c>
      <c r="J78" s="45">
        <f t="shared" si="22"/>
        <v>0</v>
      </c>
      <c r="K78" s="45">
        <f t="shared" si="22"/>
        <v>0</v>
      </c>
      <c r="L78" s="45">
        <f t="shared" si="22"/>
        <v>0</v>
      </c>
      <c r="M78" s="45">
        <f t="shared" si="22"/>
        <v>0</v>
      </c>
      <c r="N78" s="45">
        <f t="shared" si="22"/>
        <v>0</v>
      </c>
      <c r="O78" s="45">
        <f t="shared" si="23"/>
        <v>0</v>
      </c>
    </row>
    <row r="79" spans="1:15" ht="13.9" customHeight="1">
      <c r="A79" s="4" t="s">
        <v>96</v>
      </c>
      <c r="B79" s="28" t="s">
        <v>119</v>
      </c>
      <c r="C79" s="21">
        <v>783</v>
      </c>
      <c r="D79" s="44" t="s">
        <v>129</v>
      </c>
      <c r="E79" s="21">
        <v>1540260720</v>
      </c>
      <c r="F79" s="21">
        <v>811</v>
      </c>
      <c r="G79" s="45">
        <f t="shared" ref="G79:N79" si="24">G81+G82+G83+G84+G85+G86</f>
        <v>18747.846249999999</v>
      </c>
      <c r="H79" s="45">
        <f t="shared" si="24"/>
        <v>18747.846249999999</v>
      </c>
      <c r="I79" s="45">
        <f t="shared" si="24"/>
        <v>18747.846249999999</v>
      </c>
      <c r="J79" s="45">
        <f t="shared" si="24"/>
        <v>18747.846249999999</v>
      </c>
      <c r="K79" s="45">
        <f t="shared" si="24"/>
        <v>18747.846249999999</v>
      </c>
      <c r="L79" s="45">
        <f t="shared" si="24"/>
        <v>18747.846249999999</v>
      </c>
      <c r="M79" s="45">
        <f t="shared" si="24"/>
        <v>18747.846249999999</v>
      </c>
      <c r="N79" s="45">
        <f t="shared" si="24"/>
        <v>18747.846249999999</v>
      </c>
      <c r="O79" s="45">
        <f t="shared" si="23"/>
        <v>149982.76999999999</v>
      </c>
    </row>
    <row r="80" spans="1:15">
      <c r="A80" s="4"/>
      <c r="B80" s="28" t="s">
        <v>121</v>
      </c>
      <c r="C80" s="21"/>
      <c r="D80" s="44"/>
      <c r="E80" s="28"/>
      <c r="F80" s="28"/>
      <c r="G80" s="45"/>
      <c r="H80" s="45"/>
      <c r="I80" s="45"/>
      <c r="J80" s="45"/>
      <c r="K80" s="45"/>
      <c r="L80" s="45"/>
      <c r="M80" s="45"/>
      <c r="N80" s="45"/>
      <c r="O80" s="45"/>
    </row>
    <row r="81" spans="1:15" ht="45">
      <c r="A81" s="4"/>
      <c r="B81" s="28" t="s">
        <v>122</v>
      </c>
      <c r="C81" s="21">
        <v>783</v>
      </c>
      <c r="D81" s="44" t="s">
        <v>120</v>
      </c>
      <c r="E81" s="21" t="s">
        <v>120</v>
      </c>
      <c r="F81" s="21" t="s">
        <v>120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f t="shared" ref="O81:O87" si="25">SUM(G81:N81)</f>
        <v>0</v>
      </c>
    </row>
    <row r="82" spans="1:15">
      <c r="A82" s="4"/>
      <c r="B82" s="28" t="s">
        <v>123</v>
      </c>
      <c r="C82" s="21">
        <v>783</v>
      </c>
      <c r="D82" s="44" t="s">
        <v>129</v>
      </c>
      <c r="E82" s="21">
        <v>1540260720</v>
      </c>
      <c r="F82" s="21">
        <v>811</v>
      </c>
      <c r="G82" s="45">
        <v>18747.846249999999</v>
      </c>
      <c r="H82" s="45">
        <v>18747.846249999999</v>
      </c>
      <c r="I82" s="45">
        <v>18747.846249999999</v>
      </c>
      <c r="J82" s="45">
        <v>18747.846249999999</v>
      </c>
      <c r="K82" s="45">
        <v>18747.846249999999</v>
      </c>
      <c r="L82" s="45">
        <v>18747.846249999999</v>
      </c>
      <c r="M82" s="45">
        <v>18747.846249999999</v>
      </c>
      <c r="N82" s="45">
        <v>18747.846249999999</v>
      </c>
      <c r="O82" s="45">
        <f t="shared" si="25"/>
        <v>149982.76999999999</v>
      </c>
    </row>
    <row r="83" spans="1:15" ht="105">
      <c r="A83" s="4"/>
      <c r="B83" s="28" t="s">
        <v>124</v>
      </c>
      <c r="C83" s="21">
        <v>783</v>
      </c>
      <c r="D83" s="44" t="s">
        <v>120</v>
      </c>
      <c r="E83" s="21" t="s">
        <v>120</v>
      </c>
      <c r="F83" s="21" t="s">
        <v>120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f t="shared" si="25"/>
        <v>0</v>
      </c>
    </row>
    <row r="84" spans="1:15" ht="30">
      <c r="A84" s="4"/>
      <c r="B84" s="28" t="s">
        <v>125</v>
      </c>
      <c r="C84" s="21">
        <v>783</v>
      </c>
      <c r="D84" s="44" t="s">
        <v>120</v>
      </c>
      <c r="E84" s="21" t="s">
        <v>120</v>
      </c>
      <c r="F84" s="21" t="s">
        <v>120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  <c r="L84" s="45">
        <v>0</v>
      </c>
      <c r="M84" s="45">
        <v>0</v>
      </c>
      <c r="N84" s="45">
        <v>0</v>
      </c>
      <c r="O84" s="45">
        <f t="shared" si="25"/>
        <v>0</v>
      </c>
    </row>
    <row r="85" spans="1:15" ht="45">
      <c r="A85" s="4"/>
      <c r="B85" s="28" t="s">
        <v>126</v>
      </c>
      <c r="C85" s="21">
        <v>783</v>
      </c>
      <c r="D85" s="44" t="s">
        <v>120</v>
      </c>
      <c r="E85" s="21" t="s">
        <v>120</v>
      </c>
      <c r="F85" s="21" t="s">
        <v>120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f t="shared" si="25"/>
        <v>0</v>
      </c>
    </row>
    <row r="86" spans="1:15">
      <c r="A86" s="4"/>
      <c r="B86" s="28" t="s">
        <v>127</v>
      </c>
      <c r="C86" s="21">
        <v>783</v>
      </c>
      <c r="D86" s="44" t="s">
        <v>120</v>
      </c>
      <c r="E86" s="21" t="s">
        <v>120</v>
      </c>
      <c r="F86" s="21" t="s">
        <v>120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f t="shared" si="25"/>
        <v>0</v>
      </c>
    </row>
    <row r="87" spans="1:15" ht="13.9" customHeight="1">
      <c r="A87" s="4" t="s">
        <v>98</v>
      </c>
      <c r="B87" s="28" t="s">
        <v>119</v>
      </c>
      <c r="C87" s="21">
        <v>783</v>
      </c>
      <c r="D87" s="44" t="s">
        <v>120</v>
      </c>
      <c r="E87" s="21" t="s">
        <v>120</v>
      </c>
      <c r="F87" s="21" t="s">
        <v>120</v>
      </c>
      <c r="G87" s="45">
        <f t="shared" ref="G87:N87" si="26">G89+G90+G91+G92+G93+G94</f>
        <v>15879.543000000001</v>
      </c>
      <c r="H87" s="45">
        <f t="shared" si="26"/>
        <v>16631.445</v>
      </c>
      <c r="I87" s="45">
        <f t="shared" si="26"/>
        <v>17250.094000000001</v>
      </c>
      <c r="J87" s="45">
        <f t="shared" si="26"/>
        <v>17250.094000000001</v>
      </c>
      <c r="K87" s="45">
        <f t="shared" si="26"/>
        <v>17250.094000000001</v>
      </c>
      <c r="L87" s="45">
        <f t="shared" si="26"/>
        <v>17250.094000000001</v>
      </c>
      <c r="M87" s="45">
        <f t="shared" si="26"/>
        <v>17250.094000000001</v>
      </c>
      <c r="N87" s="45">
        <f t="shared" si="26"/>
        <v>17250.094000000001</v>
      </c>
      <c r="O87" s="45">
        <f t="shared" si="25"/>
        <v>136011.552</v>
      </c>
    </row>
    <row r="88" spans="1:15">
      <c r="A88" s="4"/>
      <c r="B88" s="28" t="s">
        <v>121</v>
      </c>
      <c r="C88" s="21"/>
      <c r="D88" s="44"/>
      <c r="E88" s="28"/>
      <c r="F88" s="28"/>
      <c r="G88" s="45"/>
      <c r="H88" s="45"/>
      <c r="I88" s="45"/>
      <c r="J88" s="45"/>
      <c r="K88" s="45"/>
      <c r="L88" s="45"/>
      <c r="M88" s="45"/>
      <c r="N88" s="45"/>
      <c r="O88" s="45"/>
    </row>
    <row r="89" spans="1:15" ht="45">
      <c r="A89" s="4"/>
      <c r="B89" s="28" t="s">
        <v>122</v>
      </c>
      <c r="C89" s="21">
        <v>783</v>
      </c>
      <c r="D89" s="44" t="s">
        <v>120</v>
      </c>
      <c r="E89" s="21" t="s">
        <v>120</v>
      </c>
      <c r="F89" s="21" t="s">
        <v>120</v>
      </c>
      <c r="G89" s="45">
        <f t="shared" ref="G89:N94" si="27">G97+G113</f>
        <v>668.2</v>
      </c>
      <c r="H89" s="45">
        <f t="shared" si="27"/>
        <v>668.2</v>
      </c>
      <c r="I89" s="45">
        <f t="shared" si="27"/>
        <v>668.2</v>
      </c>
      <c r="J89" s="45">
        <f t="shared" si="27"/>
        <v>668.2</v>
      </c>
      <c r="K89" s="45">
        <f t="shared" si="27"/>
        <v>668.2</v>
      </c>
      <c r="L89" s="45">
        <f t="shared" si="27"/>
        <v>668.2</v>
      </c>
      <c r="M89" s="45">
        <f t="shared" si="27"/>
        <v>668.2</v>
      </c>
      <c r="N89" s="45">
        <f t="shared" si="27"/>
        <v>668.2</v>
      </c>
      <c r="O89" s="45">
        <f t="shared" ref="O89:O95" si="28">SUM(G89:N89)</f>
        <v>5345.5999999999995</v>
      </c>
    </row>
    <row r="90" spans="1:15">
      <c r="A90" s="4"/>
      <c r="B90" s="28" t="s">
        <v>123</v>
      </c>
      <c r="C90" s="21">
        <v>783</v>
      </c>
      <c r="D90" s="44" t="s">
        <v>120</v>
      </c>
      <c r="E90" s="21" t="s">
        <v>120</v>
      </c>
      <c r="F90" s="21" t="s">
        <v>120</v>
      </c>
      <c r="G90" s="45">
        <f t="shared" si="27"/>
        <v>15211.343000000001</v>
      </c>
      <c r="H90" s="45">
        <f t="shared" si="27"/>
        <v>15963.245000000001</v>
      </c>
      <c r="I90" s="45">
        <f t="shared" si="27"/>
        <v>16581.894</v>
      </c>
      <c r="J90" s="45">
        <f t="shared" si="27"/>
        <v>16581.894</v>
      </c>
      <c r="K90" s="45">
        <f t="shared" si="27"/>
        <v>16581.894</v>
      </c>
      <c r="L90" s="45">
        <f t="shared" si="27"/>
        <v>16581.894</v>
      </c>
      <c r="M90" s="45">
        <f t="shared" si="27"/>
        <v>16581.894</v>
      </c>
      <c r="N90" s="45">
        <f t="shared" si="27"/>
        <v>16581.894</v>
      </c>
      <c r="O90" s="45">
        <f t="shared" si="28"/>
        <v>130665.952</v>
      </c>
    </row>
    <row r="91" spans="1:15" ht="105">
      <c r="A91" s="4"/>
      <c r="B91" s="28" t="s">
        <v>124</v>
      </c>
      <c r="C91" s="21">
        <v>783</v>
      </c>
      <c r="D91" s="44" t="s">
        <v>120</v>
      </c>
      <c r="E91" s="21" t="s">
        <v>120</v>
      </c>
      <c r="F91" s="21" t="s">
        <v>120</v>
      </c>
      <c r="G91" s="45">
        <f t="shared" si="27"/>
        <v>0</v>
      </c>
      <c r="H91" s="45">
        <f t="shared" si="27"/>
        <v>0</v>
      </c>
      <c r="I91" s="45">
        <f t="shared" si="27"/>
        <v>0</v>
      </c>
      <c r="J91" s="45">
        <f t="shared" si="27"/>
        <v>0</v>
      </c>
      <c r="K91" s="45">
        <f t="shared" si="27"/>
        <v>0</v>
      </c>
      <c r="L91" s="45">
        <f t="shared" si="27"/>
        <v>0</v>
      </c>
      <c r="M91" s="45">
        <f t="shared" si="27"/>
        <v>0</v>
      </c>
      <c r="N91" s="45">
        <f t="shared" si="27"/>
        <v>0</v>
      </c>
      <c r="O91" s="45">
        <f t="shared" si="28"/>
        <v>0</v>
      </c>
    </row>
    <row r="92" spans="1:15" ht="30">
      <c r="A92" s="4"/>
      <c r="B92" s="28" t="s">
        <v>125</v>
      </c>
      <c r="C92" s="21">
        <v>783</v>
      </c>
      <c r="D92" s="44" t="s">
        <v>120</v>
      </c>
      <c r="E92" s="21" t="s">
        <v>120</v>
      </c>
      <c r="F92" s="21" t="s">
        <v>120</v>
      </c>
      <c r="G92" s="45">
        <f t="shared" si="27"/>
        <v>0</v>
      </c>
      <c r="H92" s="45">
        <f t="shared" si="27"/>
        <v>0</v>
      </c>
      <c r="I92" s="45">
        <f t="shared" si="27"/>
        <v>0</v>
      </c>
      <c r="J92" s="45">
        <f t="shared" si="27"/>
        <v>0</v>
      </c>
      <c r="K92" s="45">
        <f t="shared" si="27"/>
        <v>0</v>
      </c>
      <c r="L92" s="45">
        <f t="shared" si="27"/>
        <v>0</v>
      </c>
      <c r="M92" s="45">
        <f t="shared" si="27"/>
        <v>0</v>
      </c>
      <c r="N92" s="45">
        <f t="shared" si="27"/>
        <v>0</v>
      </c>
      <c r="O92" s="45">
        <f t="shared" si="28"/>
        <v>0</v>
      </c>
    </row>
    <row r="93" spans="1:15" ht="45">
      <c r="A93" s="4"/>
      <c r="B93" s="28" t="s">
        <v>126</v>
      </c>
      <c r="C93" s="21">
        <v>783</v>
      </c>
      <c r="D93" s="44" t="s">
        <v>120</v>
      </c>
      <c r="E93" s="21" t="s">
        <v>120</v>
      </c>
      <c r="F93" s="21" t="s">
        <v>120</v>
      </c>
      <c r="G93" s="45">
        <f t="shared" si="27"/>
        <v>0</v>
      </c>
      <c r="H93" s="45">
        <f t="shared" si="27"/>
        <v>0</v>
      </c>
      <c r="I93" s="45">
        <f t="shared" si="27"/>
        <v>0</v>
      </c>
      <c r="J93" s="45">
        <f t="shared" si="27"/>
        <v>0</v>
      </c>
      <c r="K93" s="45">
        <f t="shared" si="27"/>
        <v>0</v>
      </c>
      <c r="L93" s="45">
        <f t="shared" si="27"/>
        <v>0</v>
      </c>
      <c r="M93" s="45">
        <f t="shared" si="27"/>
        <v>0</v>
      </c>
      <c r="N93" s="45">
        <f t="shared" si="27"/>
        <v>0</v>
      </c>
      <c r="O93" s="45">
        <f t="shared" si="28"/>
        <v>0</v>
      </c>
    </row>
    <row r="94" spans="1:15">
      <c r="A94" s="4"/>
      <c r="B94" s="28" t="s">
        <v>127</v>
      </c>
      <c r="C94" s="21">
        <v>783</v>
      </c>
      <c r="D94" s="44" t="s">
        <v>120</v>
      </c>
      <c r="E94" s="21" t="s">
        <v>120</v>
      </c>
      <c r="F94" s="21" t="s">
        <v>120</v>
      </c>
      <c r="G94" s="45">
        <f t="shared" si="27"/>
        <v>0</v>
      </c>
      <c r="H94" s="45">
        <f t="shared" si="27"/>
        <v>0</v>
      </c>
      <c r="I94" s="45">
        <f t="shared" si="27"/>
        <v>0</v>
      </c>
      <c r="J94" s="45">
        <f t="shared" si="27"/>
        <v>0</v>
      </c>
      <c r="K94" s="45">
        <f t="shared" si="27"/>
        <v>0</v>
      </c>
      <c r="L94" s="45">
        <f t="shared" si="27"/>
        <v>0</v>
      </c>
      <c r="M94" s="45">
        <f t="shared" si="27"/>
        <v>0</v>
      </c>
      <c r="N94" s="45">
        <f t="shared" si="27"/>
        <v>0</v>
      </c>
      <c r="O94" s="45">
        <f t="shared" si="28"/>
        <v>0</v>
      </c>
    </row>
    <row r="95" spans="1:15" ht="13.9" customHeight="1">
      <c r="A95" s="4" t="s">
        <v>100</v>
      </c>
      <c r="B95" s="28" t="s">
        <v>119</v>
      </c>
      <c r="C95" s="21">
        <v>783</v>
      </c>
      <c r="D95" s="44" t="s">
        <v>129</v>
      </c>
      <c r="E95" s="28">
        <v>1540300000</v>
      </c>
      <c r="F95" s="21" t="s">
        <v>120</v>
      </c>
      <c r="G95" s="45">
        <f t="shared" ref="G95:N95" si="29">G97+G98+G99+G100+G101+G102</f>
        <v>15211.343000000001</v>
      </c>
      <c r="H95" s="45">
        <f t="shared" si="29"/>
        <v>15963.245000000001</v>
      </c>
      <c r="I95" s="45">
        <f t="shared" si="29"/>
        <v>16581.894</v>
      </c>
      <c r="J95" s="45">
        <f t="shared" si="29"/>
        <v>16581.894</v>
      </c>
      <c r="K95" s="45">
        <f t="shared" si="29"/>
        <v>16581.894</v>
      </c>
      <c r="L95" s="45">
        <f t="shared" si="29"/>
        <v>16581.894</v>
      </c>
      <c r="M95" s="45">
        <f t="shared" si="29"/>
        <v>16581.894</v>
      </c>
      <c r="N95" s="45">
        <f t="shared" si="29"/>
        <v>16581.894</v>
      </c>
      <c r="O95" s="45">
        <f t="shared" si="28"/>
        <v>130665.952</v>
      </c>
    </row>
    <row r="96" spans="1:15">
      <c r="A96" s="4"/>
      <c r="B96" s="28" t="s">
        <v>121</v>
      </c>
      <c r="C96" s="21"/>
      <c r="D96" s="44"/>
      <c r="E96" s="28"/>
      <c r="F96" s="28"/>
      <c r="G96" s="45"/>
      <c r="H96" s="45"/>
      <c r="I96" s="45"/>
      <c r="J96" s="45"/>
      <c r="K96" s="45"/>
      <c r="L96" s="45"/>
      <c r="M96" s="45"/>
      <c r="N96" s="45"/>
      <c r="O96" s="45"/>
    </row>
    <row r="97" spans="1:15" ht="45">
      <c r="A97" s="4"/>
      <c r="B97" s="28" t="s">
        <v>122</v>
      </c>
      <c r="C97" s="21">
        <v>783</v>
      </c>
      <c r="D97" s="44" t="s">
        <v>120</v>
      </c>
      <c r="E97" s="21" t="s">
        <v>120</v>
      </c>
      <c r="F97" s="21" t="s">
        <v>120</v>
      </c>
      <c r="G97" s="45">
        <f t="shared" ref="G97:N98" si="30">G105</f>
        <v>0</v>
      </c>
      <c r="H97" s="45">
        <f t="shared" si="30"/>
        <v>0</v>
      </c>
      <c r="I97" s="45">
        <f t="shared" si="30"/>
        <v>0</v>
      </c>
      <c r="J97" s="45">
        <f t="shared" si="30"/>
        <v>0</v>
      </c>
      <c r="K97" s="45">
        <f t="shared" si="30"/>
        <v>0</v>
      </c>
      <c r="L97" s="45">
        <f t="shared" si="30"/>
        <v>0</v>
      </c>
      <c r="M97" s="45">
        <f t="shared" si="30"/>
        <v>0</v>
      </c>
      <c r="N97" s="45">
        <f t="shared" si="30"/>
        <v>0</v>
      </c>
      <c r="O97" s="45">
        <f t="shared" ref="O97:O103" si="31">SUM(G97:N97)</f>
        <v>0</v>
      </c>
    </row>
    <row r="98" spans="1:15">
      <c r="A98" s="4"/>
      <c r="B98" s="28" t="s">
        <v>123</v>
      </c>
      <c r="C98" s="21">
        <v>783</v>
      </c>
      <c r="D98" s="44" t="s">
        <v>129</v>
      </c>
      <c r="E98" s="28">
        <v>1540300000</v>
      </c>
      <c r="F98" s="21" t="s">
        <v>120</v>
      </c>
      <c r="G98" s="45">
        <f t="shared" si="30"/>
        <v>15211.343000000001</v>
      </c>
      <c r="H98" s="45">
        <f t="shared" si="30"/>
        <v>15963.245000000001</v>
      </c>
      <c r="I98" s="45">
        <f t="shared" si="30"/>
        <v>16581.894</v>
      </c>
      <c r="J98" s="45">
        <f t="shared" si="30"/>
        <v>16581.894</v>
      </c>
      <c r="K98" s="45">
        <f t="shared" si="30"/>
        <v>16581.894</v>
      </c>
      <c r="L98" s="45">
        <f t="shared" si="30"/>
        <v>16581.894</v>
      </c>
      <c r="M98" s="45">
        <f t="shared" si="30"/>
        <v>16581.894</v>
      </c>
      <c r="N98" s="45">
        <f t="shared" si="30"/>
        <v>16581.894</v>
      </c>
      <c r="O98" s="45">
        <f t="shared" si="31"/>
        <v>130665.952</v>
      </c>
    </row>
    <row r="99" spans="1:15" ht="105">
      <c r="A99" s="4"/>
      <c r="B99" s="28" t="s">
        <v>124</v>
      </c>
      <c r="C99" s="21">
        <v>783</v>
      </c>
      <c r="D99" s="44" t="s">
        <v>120</v>
      </c>
      <c r="E99" s="21" t="s">
        <v>120</v>
      </c>
      <c r="F99" s="21" t="s">
        <v>120</v>
      </c>
      <c r="G99" s="45">
        <f>G107</f>
        <v>0</v>
      </c>
      <c r="H99" s="45">
        <f t="shared" ref="H99:N99" si="32">G107</f>
        <v>0</v>
      </c>
      <c r="I99" s="45">
        <f t="shared" si="32"/>
        <v>0</v>
      </c>
      <c r="J99" s="45">
        <f t="shared" si="32"/>
        <v>0</v>
      </c>
      <c r="K99" s="45">
        <f t="shared" si="32"/>
        <v>0</v>
      </c>
      <c r="L99" s="45">
        <f t="shared" si="32"/>
        <v>0</v>
      </c>
      <c r="M99" s="45">
        <f t="shared" si="32"/>
        <v>0</v>
      </c>
      <c r="N99" s="45">
        <f t="shared" si="32"/>
        <v>0</v>
      </c>
      <c r="O99" s="45">
        <f t="shared" si="31"/>
        <v>0</v>
      </c>
    </row>
    <row r="100" spans="1:15" ht="30">
      <c r="A100" s="4"/>
      <c r="B100" s="28" t="s">
        <v>125</v>
      </c>
      <c r="C100" s="21">
        <v>783</v>
      </c>
      <c r="D100" s="44" t="s">
        <v>120</v>
      </c>
      <c r="E100" s="21" t="s">
        <v>120</v>
      </c>
      <c r="F100" s="21" t="s">
        <v>120</v>
      </c>
      <c r="G100" s="45">
        <f>G108</f>
        <v>0</v>
      </c>
      <c r="H100" s="45">
        <f t="shared" ref="H100:N102" si="33">H108</f>
        <v>0</v>
      </c>
      <c r="I100" s="45">
        <f t="shared" si="33"/>
        <v>0</v>
      </c>
      <c r="J100" s="45">
        <f t="shared" si="33"/>
        <v>0</v>
      </c>
      <c r="K100" s="45">
        <f t="shared" si="33"/>
        <v>0</v>
      </c>
      <c r="L100" s="45">
        <f t="shared" si="33"/>
        <v>0</v>
      </c>
      <c r="M100" s="45">
        <f t="shared" si="33"/>
        <v>0</v>
      </c>
      <c r="N100" s="45">
        <f t="shared" si="33"/>
        <v>0</v>
      </c>
      <c r="O100" s="45">
        <f t="shared" si="31"/>
        <v>0</v>
      </c>
    </row>
    <row r="101" spans="1:15" ht="45">
      <c r="A101" s="4"/>
      <c r="B101" s="28" t="s">
        <v>126</v>
      </c>
      <c r="C101" s="21">
        <v>783</v>
      </c>
      <c r="D101" s="44" t="s">
        <v>120</v>
      </c>
      <c r="E101" s="21" t="s">
        <v>120</v>
      </c>
      <c r="F101" s="21" t="s">
        <v>120</v>
      </c>
      <c r="G101" s="45">
        <f>G109</f>
        <v>0</v>
      </c>
      <c r="H101" s="45">
        <f t="shared" si="33"/>
        <v>0</v>
      </c>
      <c r="I101" s="45">
        <f t="shared" si="33"/>
        <v>0</v>
      </c>
      <c r="J101" s="45">
        <f t="shared" si="33"/>
        <v>0</v>
      </c>
      <c r="K101" s="45">
        <f t="shared" si="33"/>
        <v>0</v>
      </c>
      <c r="L101" s="45">
        <f t="shared" si="33"/>
        <v>0</v>
      </c>
      <c r="M101" s="45">
        <f t="shared" si="33"/>
        <v>0</v>
      </c>
      <c r="N101" s="45">
        <f t="shared" si="33"/>
        <v>0</v>
      </c>
      <c r="O101" s="45">
        <f t="shared" si="31"/>
        <v>0</v>
      </c>
    </row>
    <row r="102" spans="1:15">
      <c r="A102" s="4"/>
      <c r="B102" s="28" t="s">
        <v>127</v>
      </c>
      <c r="C102" s="21">
        <v>783</v>
      </c>
      <c r="D102" s="44" t="s">
        <v>120</v>
      </c>
      <c r="E102" s="21" t="s">
        <v>120</v>
      </c>
      <c r="F102" s="21" t="s">
        <v>120</v>
      </c>
      <c r="G102" s="45">
        <f>G110</f>
        <v>0</v>
      </c>
      <c r="H102" s="45">
        <f t="shared" si="33"/>
        <v>0</v>
      </c>
      <c r="I102" s="45">
        <f t="shared" si="33"/>
        <v>0</v>
      </c>
      <c r="J102" s="45">
        <f t="shared" si="33"/>
        <v>0</v>
      </c>
      <c r="K102" s="45">
        <f t="shared" si="33"/>
        <v>0</v>
      </c>
      <c r="L102" s="45">
        <f t="shared" si="33"/>
        <v>0</v>
      </c>
      <c r="M102" s="45">
        <f t="shared" si="33"/>
        <v>0</v>
      </c>
      <c r="N102" s="45">
        <f t="shared" si="33"/>
        <v>0</v>
      </c>
      <c r="O102" s="45">
        <f t="shared" si="31"/>
        <v>0</v>
      </c>
    </row>
    <row r="103" spans="1:15" ht="13.9" customHeight="1">
      <c r="A103" s="4" t="s">
        <v>102</v>
      </c>
      <c r="B103" s="28" t="s">
        <v>119</v>
      </c>
      <c r="C103" s="21">
        <v>783</v>
      </c>
      <c r="D103" s="44" t="s">
        <v>129</v>
      </c>
      <c r="E103" s="28">
        <v>1540310030</v>
      </c>
      <c r="F103" s="21" t="s">
        <v>120</v>
      </c>
      <c r="G103" s="45">
        <f t="shared" ref="G103:N103" si="34">G105+G106+G107+G108+G109+G110</f>
        <v>15211.343000000001</v>
      </c>
      <c r="H103" s="45">
        <f t="shared" si="34"/>
        <v>15963.245000000001</v>
      </c>
      <c r="I103" s="45">
        <f t="shared" si="34"/>
        <v>16581.894</v>
      </c>
      <c r="J103" s="45">
        <f t="shared" si="34"/>
        <v>16581.894</v>
      </c>
      <c r="K103" s="45">
        <f t="shared" si="34"/>
        <v>16581.894</v>
      </c>
      <c r="L103" s="45">
        <f t="shared" si="34"/>
        <v>16581.894</v>
      </c>
      <c r="M103" s="45">
        <f t="shared" si="34"/>
        <v>16581.894</v>
      </c>
      <c r="N103" s="45">
        <f t="shared" si="34"/>
        <v>16581.894</v>
      </c>
      <c r="O103" s="45">
        <f t="shared" si="31"/>
        <v>130665.952</v>
      </c>
    </row>
    <row r="104" spans="1:15">
      <c r="A104" s="4"/>
      <c r="B104" s="28" t="s">
        <v>121</v>
      </c>
      <c r="C104" s="21"/>
      <c r="D104" s="44"/>
      <c r="E104" s="28"/>
      <c r="F104" s="28"/>
      <c r="G104" s="45"/>
      <c r="H104" s="45"/>
      <c r="I104" s="45"/>
      <c r="J104" s="45"/>
      <c r="K104" s="45"/>
      <c r="L104" s="45"/>
      <c r="M104" s="45"/>
      <c r="N104" s="45"/>
      <c r="O104" s="45"/>
    </row>
    <row r="105" spans="1:15" ht="45">
      <c r="A105" s="4"/>
      <c r="B105" s="28" t="s">
        <v>122</v>
      </c>
      <c r="C105" s="21">
        <v>783</v>
      </c>
      <c r="D105" s="44" t="s">
        <v>120</v>
      </c>
      <c r="E105" s="21" t="s">
        <v>120</v>
      </c>
      <c r="F105" s="21" t="s">
        <v>120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f t="shared" ref="O105:O111" si="35">SUM(G105:N105)</f>
        <v>0</v>
      </c>
    </row>
    <row r="106" spans="1:15">
      <c r="A106" s="4"/>
      <c r="B106" s="28" t="s">
        <v>123</v>
      </c>
      <c r="C106" s="21">
        <v>783</v>
      </c>
      <c r="D106" s="44" t="s">
        <v>129</v>
      </c>
      <c r="E106" s="28">
        <v>1540310030</v>
      </c>
      <c r="F106" s="21" t="s">
        <v>120</v>
      </c>
      <c r="G106" s="45">
        <v>15211.343000000001</v>
      </c>
      <c r="H106" s="45">
        <v>15963.245000000001</v>
      </c>
      <c r="I106" s="45">
        <v>16581.894</v>
      </c>
      <c r="J106" s="45">
        <v>16581.894</v>
      </c>
      <c r="K106" s="45">
        <v>16581.894</v>
      </c>
      <c r="L106" s="45">
        <v>16581.894</v>
      </c>
      <c r="M106" s="45">
        <v>16581.894</v>
      </c>
      <c r="N106" s="45">
        <v>16581.894</v>
      </c>
      <c r="O106" s="45">
        <f t="shared" si="35"/>
        <v>130665.952</v>
      </c>
    </row>
    <row r="107" spans="1:15" ht="105">
      <c r="A107" s="4"/>
      <c r="B107" s="28" t="s">
        <v>124</v>
      </c>
      <c r="C107" s="21">
        <v>783</v>
      </c>
      <c r="D107" s="44" t="s">
        <v>120</v>
      </c>
      <c r="E107" s="21" t="s">
        <v>120</v>
      </c>
      <c r="F107" s="21" t="s">
        <v>120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f t="shared" si="35"/>
        <v>0</v>
      </c>
    </row>
    <row r="108" spans="1:15" ht="30">
      <c r="A108" s="4"/>
      <c r="B108" s="28" t="s">
        <v>125</v>
      </c>
      <c r="C108" s="21">
        <v>783</v>
      </c>
      <c r="D108" s="44" t="s">
        <v>120</v>
      </c>
      <c r="E108" s="21" t="s">
        <v>120</v>
      </c>
      <c r="F108" s="21" t="s">
        <v>120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f t="shared" si="35"/>
        <v>0</v>
      </c>
    </row>
    <row r="109" spans="1:15" ht="45">
      <c r="A109" s="4"/>
      <c r="B109" s="28" t="s">
        <v>126</v>
      </c>
      <c r="C109" s="21">
        <v>783</v>
      </c>
      <c r="D109" s="44" t="s">
        <v>120</v>
      </c>
      <c r="E109" s="21" t="s">
        <v>120</v>
      </c>
      <c r="F109" s="21" t="s">
        <v>120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f t="shared" si="35"/>
        <v>0</v>
      </c>
    </row>
    <row r="110" spans="1:15">
      <c r="A110" s="4"/>
      <c r="B110" s="28" t="s">
        <v>127</v>
      </c>
      <c r="C110" s="21">
        <v>783</v>
      </c>
      <c r="D110" s="44" t="s">
        <v>120</v>
      </c>
      <c r="E110" s="21" t="s">
        <v>120</v>
      </c>
      <c r="F110" s="21" t="s">
        <v>120</v>
      </c>
      <c r="G110" s="45">
        <v>0</v>
      </c>
      <c r="H110" s="45">
        <v>0</v>
      </c>
      <c r="I110" s="45"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f t="shared" si="35"/>
        <v>0</v>
      </c>
    </row>
    <row r="111" spans="1:15" ht="13.9" customHeight="1">
      <c r="A111" s="4" t="s">
        <v>105</v>
      </c>
      <c r="B111" s="28" t="s">
        <v>119</v>
      </c>
      <c r="C111" s="21">
        <v>783</v>
      </c>
      <c r="D111" s="44" t="s">
        <v>131</v>
      </c>
      <c r="E111" s="28">
        <v>1540400000</v>
      </c>
      <c r="F111" s="21" t="s">
        <v>120</v>
      </c>
      <c r="G111" s="45">
        <f t="shared" ref="G111:N111" si="36">G113+G114+G115+G116+G117+G118</f>
        <v>668.2</v>
      </c>
      <c r="H111" s="45">
        <f t="shared" si="36"/>
        <v>668.2</v>
      </c>
      <c r="I111" s="45">
        <f t="shared" si="36"/>
        <v>668.2</v>
      </c>
      <c r="J111" s="45">
        <f t="shared" si="36"/>
        <v>668.2</v>
      </c>
      <c r="K111" s="45">
        <f t="shared" si="36"/>
        <v>668.2</v>
      </c>
      <c r="L111" s="45">
        <f t="shared" si="36"/>
        <v>668.2</v>
      </c>
      <c r="M111" s="45">
        <f t="shared" si="36"/>
        <v>668.2</v>
      </c>
      <c r="N111" s="45">
        <f t="shared" si="36"/>
        <v>668.2</v>
      </c>
      <c r="O111" s="45">
        <f t="shared" si="35"/>
        <v>5345.5999999999995</v>
      </c>
    </row>
    <row r="112" spans="1:15">
      <c r="A112" s="4"/>
      <c r="B112" s="28" t="s">
        <v>121</v>
      </c>
      <c r="C112" s="21"/>
      <c r="D112" s="44"/>
      <c r="E112" s="28"/>
      <c r="F112" s="28"/>
      <c r="G112" s="45"/>
      <c r="H112" s="45"/>
      <c r="I112" s="45"/>
      <c r="J112" s="45"/>
      <c r="K112" s="45"/>
      <c r="L112" s="45"/>
      <c r="M112" s="45"/>
      <c r="N112" s="45"/>
      <c r="O112" s="45"/>
    </row>
    <row r="113" spans="1:15" ht="45">
      <c r="A113" s="4"/>
      <c r="B113" s="28" t="s">
        <v>122</v>
      </c>
      <c r="C113" s="21">
        <v>783</v>
      </c>
      <c r="D113" s="44" t="s">
        <v>131</v>
      </c>
      <c r="E113" s="28">
        <v>1540400000</v>
      </c>
      <c r="F113" s="21" t="s">
        <v>120</v>
      </c>
      <c r="G113" s="45">
        <f t="shared" ref="G113:N118" si="37">G121</f>
        <v>668.2</v>
      </c>
      <c r="H113" s="45">
        <f t="shared" si="37"/>
        <v>668.2</v>
      </c>
      <c r="I113" s="45">
        <f t="shared" si="37"/>
        <v>668.2</v>
      </c>
      <c r="J113" s="45">
        <f t="shared" si="37"/>
        <v>668.2</v>
      </c>
      <c r="K113" s="45">
        <f t="shared" si="37"/>
        <v>668.2</v>
      </c>
      <c r="L113" s="45">
        <f t="shared" si="37"/>
        <v>668.2</v>
      </c>
      <c r="M113" s="45">
        <f t="shared" si="37"/>
        <v>668.2</v>
      </c>
      <c r="N113" s="45">
        <f t="shared" si="37"/>
        <v>668.2</v>
      </c>
      <c r="O113" s="45">
        <f t="shared" ref="O113:O119" si="38">SUM(G113:N113)</f>
        <v>5345.5999999999995</v>
      </c>
    </row>
    <row r="114" spans="1:15">
      <c r="A114" s="4"/>
      <c r="B114" s="28" t="s">
        <v>123</v>
      </c>
      <c r="C114" s="21">
        <v>783</v>
      </c>
      <c r="D114" s="44" t="s">
        <v>120</v>
      </c>
      <c r="E114" s="21" t="s">
        <v>120</v>
      </c>
      <c r="F114" s="21" t="s">
        <v>120</v>
      </c>
      <c r="G114" s="45">
        <f t="shared" si="37"/>
        <v>0</v>
      </c>
      <c r="H114" s="45">
        <f t="shared" si="37"/>
        <v>0</v>
      </c>
      <c r="I114" s="45">
        <f t="shared" si="37"/>
        <v>0</v>
      </c>
      <c r="J114" s="45">
        <f t="shared" si="37"/>
        <v>0</v>
      </c>
      <c r="K114" s="45">
        <f t="shared" si="37"/>
        <v>0</v>
      </c>
      <c r="L114" s="45">
        <f t="shared" si="37"/>
        <v>0</v>
      </c>
      <c r="M114" s="45">
        <f t="shared" si="37"/>
        <v>0</v>
      </c>
      <c r="N114" s="45">
        <f t="shared" si="37"/>
        <v>0</v>
      </c>
      <c r="O114" s="45">
        <f t="shared" si="38"/>
        <v>0</v>
      </c>
    </row>
    <row r="115" spans="1:15" ht="105">
      <c r="A115" s="4"/>
      <c r="B115" s="28" t="s">
        <v>124</v>
      </c>
      <c r="C115" s="21">
        <v>783</v>
      </c>
      <c r="D115" s="44" t="s">
        <v>120</v>
      </c>
      <c r="E115" s="21" t="s">
        <v>120</v>
      </c>
      <c r="F115" s="21" t="s">
        <v>120</v>
      </c>
      <c r="G115" s="45">
        <f t="shared" si="37"/>
        <v>0</v>
      </c>
      <c r="H115" s="45">
        <f t="shared" si="37"/>
        <v>0</v>
      </c>
      <c r="I115" s="45">
        <f t="shared" si="37"/>
        <v>0</v>
      </c>
      <c r="J115" s="45">
        <f t="shared" si="37"/>
        <v>0</v>
      </c>
      <c r="K115" s="45">
        <f t="shared" si="37"/>
        <v>0</v>
      </c>
      <c r="L115" s="45">
        <f t="shared" si="37"/>
        <v>0</v>
      </c>
      <c r="M115" s="45">
        <f t="shared" si="37"/>
        <v>0</v>
      </c>
      <c r="N115" s="45">
        <f t="shared" si="37"/>
        <v>0</v>
      </c>
      <c r="O115" s="45">
        <f t="shared" si="38"/>
        <v>0</v>
      </c>
    </row>
    <row r="116" spans="1:15" ht="30">
      <c r="A116" s="4"/>
      <c r="B116" s="28" t="s">
        <v>125</v>
      </c>
      <c r="C116" s="21">
        <v>783</v>
      </c>
      <c r="D116" s="44" t="s">
        <v>120</v>
      </c>
      <c r="E116" s="21" t="s">
        <v>120</v>
      </c>
      <c r="F116" s="21" t="s">
        <v>120</v>
      </c>
      <c r="G116" s="45">
        <f t="shared" si="37"/>
        <v>0</v>
      </c>
      <c r="H116" s="45">
        <f t="shared" si="37"/>
        <v>0</v>
      </c>
      <c r="I116" s="45">
        <f t="shared" si="37"/>
        <v>0</v>
      </c>
      <c r="J116" s="45">
        <f t="shared" si="37"/>
        <v>0</v>
      </c>
      <c r="K116" s="45">
        <f t="shared" si="37"/>
        <v>0</v>
      </c>
      <c r="L116" s="45">
        <f t="shared" si="37"/>
        <v>0</v>
      </c>
      <c r="M116" s="45">
        <f t="shared" si="37"/>
        <v>0</v>
      </c>
      <c r="N116" s="45">
        <f t="shared" si="37"/>
        <v>0</v>
      </c>
      <c r="O116" s="45">
        <f t="shared" si="38"/>
        <v>0</v>
      </c>
    </row>
    <row r="117" spans="1:15" ht="45">
      <c r="A117" s="4"/>
      <c r="B117" s="28" t="s">
        <v>126</v>
      </c>
      <c r="C117" s="21">
        <v>783</v>
      </c>
      <c r="D117" s="44" t="s">
        <v>120</v>
      </c>
      <c r="E117" s="21" t="s">
        <v>120</v>
      </c>
      <c r="F117" s="21" t="s">
        <v>120</v>
      </c>
      <c r="G117" s="45">
        <f t="shared" si="37"/>
        <v>0</v>
      </c>
      <c r="H117" s="45">
        <f t="shared" si="37"/>
        <v>0</v>
      </c>
      <c r="I117" s="45">
        <f t="shared" si="37"/>
        <v>0</v>
      </c>
      <c r="J117" s="45">
        <f t="shared" si="37"/>
        <v>0</v>
      </c>
      <c r="K117" s="45">
        <f t="shared" si="37"/>
        <v>0</v>
      </c>
      <c r="L117" s="45">
        <f t="shared" si="37"/>
        <v>0</v>
      </c>
      <c r="M117" s="45">
        <f t="shared" si="37"/>
        <v>0</v>
      </c>
      <c r="N117" s="45">
        <f t="shared" si="37"/>
        <v>0</v>
      </c>
      <c r="O117" s="45">
        <f t="shared" si="38"/>
        <v>0</v>
      </c>
    </row>
    <row r="118" spans="1:15">
      <c r="A118" s="4"/>
      <c r="B118" s="28" t="s">
        <v>127</v>
      </c>
      <c r="C118" s="21">
        <v>783</v>
      </c>
      <c r="D118" s="44" t="s">
        <v>120</v>
      </c>
      <c r="E118" s="21" t="s">
        <v>120</v>
      </c>
      <c r="F118" s="21" t="s">
        <v>120</v>
      </c>
      <c r="G118" s="45">
        <f t="shared" si="37"/>
        <v>0</v>
      </c>
      <c r="H118" s="45">
        <f t="shared" si="37"/>
        <v>0</v>
      </c>
      <c r="I118" s="45">
        <f t="shared" si="37"/>
        <v>0</v>
      </c>
      <c r="J118" s="45">
        <f t="shared" si="37"/>
        <v>0</v>
      </c>
      <c r="K118" s="45">
        <f t="shared" si="37"/>
        <v>0</v>
      </c>
      <c r="L118" s="45">
        <f t="shared" si="37"/>
        <v>0</v>
      </c>
      <c r="M118" s="45">
        <f t="shared" si="37"/>
        <v>0</v>
      </c>
      <c r="N118" s="45">
        <f t="shared" si="37"/>
        <v>0</v>
      </c>
      <c r="O118" s="45">
        <f t="shared" si="38"/>
        <v>0</v>
      </c>
    </row>
    <row r="119" spans="1:15" ht="13.9" customHeight="1">
      <c r="A119" s="4" t="s">
        <v>107</v>
      </c>
      <c r="B119" s="28" t="s">
        <v>119</v>
      </c>
      <c r="C119" s="21">
        <v>783</v>
      </c>
      <c r="D119" s="44" t="s">
        <v>131</v>
      </c>
      <c r="E119" s="28">
        <v>1540459100</v>
      </c>
      <c r="F119" s="21" t="s">
        <v>120</v>
      </c>
      <c r="G119" s="45">
        <f t="shared" ref="G119:N119" si="39">G121+G122+G123+G124+G125+G126</f>
        <v>668.2</v>
      </c>
      <c r="H119" s="45">
        <f t="shared" si="39"/>
        <v>668.2</v>
      </c>
      <c r="I119" s="45">
        <f t="shared" si="39"/>
        <v>668.2</v>
      </c>
      <c r="J119" s="45">
        <f t="shared" si="39"/>
        <v>668.2</v>
      </c>
      <c r="K119" s="45">
        <f t="shared" si="39"/>
        <v>668.2</v>
      </c>
      <c r="L119" s="45">
        <f t="shared" si="39"/>
        <v>668.2</v>
      </c>
      <c r="M119" s="45">
        <f t="shared" si="39"/>
        <v>668.2</v>
      </c>
      <c r="N119" s="45">
        <f t="shared" si="39"/>
        <v>668.2</v>
      </c>
      <c r="O119" s="45">
        <f t="shared" si="38"/>
        <v>5345.5999999999995</v>
      </c>
    </row>
    <row r="120" spans="1:15">
      <c r="A120" s="4"/>
      <c r="B120" s="28" t="s">
        <v>121</v>
      </c>
      <c r="C120" s="21"/>
      <c r="D120" s="44"/>
      <c r="E120" s="28"/>
      <c r="F120" s="28"/>
      <c r="G120" s="45"/>
      <c r="H120" s="45"/>
      <c r="I120" s="45"/>
      <c r="J120" s="45"/>
      <c r="K120" s="45"/>
      <c r="L120" s="45"/>
      <c r="M120" s="45"/>
      <c r="N120" s="45"/>
      <c r="O120" s="45"/>
    </row>
    <row r="121" spans="1:15" ht="45">
      <c r="A121" s="4"/>
      <c r="B121" s="28" t="s">
        <v>122</v>
      </c>
      <c r="C121" s="21">
        <v>783</v>
      </c>
      <c r="D121" s="44" t="s">
        <v>131</v>
      </c>
      <c r="E121" s="28">
        <v>1540459100</v>
      </c>
      <c r="F121" s="21" t="s">
        <v>120</v>
      </c>
      <c r="G121" s="45">
        <v>668.2</v>
      </c>
      <c r="H121" s="45">
        <v>668.2</v>
      </c>
      <c r="I121" s="45">
        <v>668.2</v>
      </c>
      <c r="J121" s="45">
        <v>668.2</v>
      </c>
      <c r="K121" s="45">
        <v>668.2</v>
      </c>
      <c r="L121" s="45">
        <v>668.2</v>
      </c>
      <c r="M121" s="45">
        <v>668.2</v>
      </c>
      <c r="N121" s="45">
        <v>668.2</v>
      </c>
      <c r="O121" s="45">
        <f t="shared" ref="O121:O126" si="40">SUM(G121:N121)</f>
        <v>5345.5999999999995</v>
      </c>
    </row>
    <row r="122" spans="1:15">
      <c r="A122" s="4"/>
      <c r="B122" s="28" t="s">
        <v>123</v>
      </c>
      <c r="C122" s="21">
        <v>783</v>
      </c>
      <c r="D122" s="44" t="s">
        <v>120</v>
      </c>
      <c r="E122" s="21" t="s">
        <v>120</v>
      </c>
      <c r="F122" s="21" t="s">
        <v>120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f t="shared" si="40"/>
        <v>0</v>
      </c>
    </row>
    <row r="123" spans="1:15" ht="105">
      <c r="A123" s="4"/>
      <c r="B123" s="28" t="s">
        <v>124</v>
      </c>
      <c r="C123" s="21">
        <v>783</v>
      </c>
      <c r="D123" s="44" t="s">
        <v>120</v>
      </c>
      <c r="E123" s="21" t="s">
        <v>120</v>
      </c>
      <c r="F123" s="21" t="s">
        <v>120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f t="shared" si="40"/>
        <v>0</v>
      </c>
    </row>
    <row r="124" spans="1:15" ht="30">
      <c r="A124" s="4"/>
      <c r="B124" s="28" t="s">
        <v>125</v>
      </c>
      <c r="C124" s="21">
        <v>783</v>
      </c>
      <c r="D124" s="44" t="s">
        <v>120</v>
      </c>
      <c r="E124" s="21" t="s">
        <v>120</v>
      </c>
      <c r="F124" s="21" t="s">
        <v>120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f t="shared" si="40"/>
        <v>0</v>
      </c>
    </row>
    <row r="125" spans="1:15" ht="45">
      <c r="A125" s="4"/>
      <c r="B125" s="28" t="s">
        <v>126</v>
      </c>
      <c r="C125" s="21">
        <v>783</v>
      </c>
      <c r="D125" s="44" t="s">
        <v>120</v>
      </c>
      <c r="E125" s="21" t="s">
        <v>120</v>
      </c>
      <c r="F125" s="21" t="s">
        <v>120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f t="shared" si="40"/>
        <v>0</v>
      </c>
    </row>
    <row r="126" spans="1:15">
      <c r="A126" s="4"/>
      <c r="B126" s="28" t="s">
        <v>127</v>
      </c>
      <c r="C126" s="21">
        <v>783</v>
      </c>
      <c r="D126" s="44" t="s">
        <v>120</v>
      </c>
      <c r="E126" s="21" t="s">
        <v>120</v>
      </c>
      <c r="F126" s="21" t="s">
        <v>120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f t="shared" si="40"/>
        <v>0</v>
      </c>
    </row>
  </sheetData>
  <mergeCells count="21">
    <mergeCell ref="A87:A94"/>
    <mergeCell ref="A95:A102"/>
    <mergeCell ref="A103:A110"/>
    <mergeCell ref="A111:A118"/>
    <mergeCell ref="A119:A126"/>
    <mergeCell ref="A47:A54"/>
    <mergeCell ref="A55:A62"/>
    <mergeCell ref="A63:A70"/>
    <mergeCell ref="A71:A78"/>
    <mergeCell ref="A79:A86"/>
    <mergeCell ref="A7:A14"/>
    <mergeCell ref="A15:A22"/>
    <mergeCell ref="A23:A30"/>
    <mergeCell ref="A31:A38"/>
    <mergeCell ref="A39:A46"/>
    <mergeCell ref="A1:O1"/>
    <mergeCell ref="A2:O2"/>
    <mergeCell ref="A4:A5"/>
    <mergeCell ref="B4:B5"/>
    <mergeCell ref="C4:F4"/>
    <mergeCell ref="G4:O4"/>
  </mergeCells>
  <pageMargins left="0.39374999999999999" right="0.39374999999999999" top="0.35416666666666702" bottom="0.35416666666666702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7"/>
  <sheetViews>
    <sheetView zoomScaleNormal="100" workbookViewId="0">
      <selection activeCell="R6" sqref="R6"/>
    </sheetView>
  </sheetViews>
  <sheetFormatPr defaultColWidth="11.5703125" defaultRowHeight="12.75"/>
  <cols>
    <col min="1" max="2" width="11.5703125" style="46"/>
    <col min="3" max="3" width="19.5703125" style="46" customWidth="1"/>
    <col min="4" max="4" width="11.5703125" style="46"/>
    <col min="5" max="5" width="9.7109375" style="46" customWidth="1"/>
    <col min="6" max="12" width="11.5703125" style="46"/>
    <col min="13" max="13" width="9" style="46" customWidth="1"/>
    <col min="14" max="14" width="9.140625" style="46" customWidth="1"/>
    <col min="15" max="15" width="9.28515625" style="46" customWidth="1"/>
    <col min="16" max="1024" width="11.5703125" style="46"/>
  </cols>
  <sheetData>
    <row r="2" spans="1:15" ht="13.9" customHeight="1">
      <c r="A2" s="51" t="s">
        <v>132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3.9" customHeight="1">
      <c r="A3" s="51" t="s">
        <v>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5" spans="1:15" ht="13.9" customHeight="1">
      <c r="A5" s="9" t="s">
        <v>133</v>
      </c>
      <c r="B5" s="9" t="s">
        <v>134</v>
      </c>
      <c r="C5" s="9" t="s">
        <v>135</v>
      </c>
      <c r="D5" s="9"/>
      <c r="E5" s="9"/>
      <c r="F5" s="9"/>
      <c r="G5" s="9" t="s">
        <v>136</v>
      </c>
      <c r="H5" s="9" t="s">
        <v>137</v>
      </c>
      <c r="I5" s="4" t="s">
        <v>138</v>
      </c>
      <c r="J5" s="9" t="s">
        <v>139</v>
      </c>
      <c r="K5" s="9" t="s">
        <v>140</v>
      </c>
      <c r="L5" s="9" t="s">
        <v>141</v>
      </c>
      <c r="M5" s="9" t="s">
        <v>142</v>
      </c>
      <c r="N5" s="9"/>
      <c r="O5" s="9"/>
    </row>
    <row r="6" spans="1:15" ht="248.45" customHeight="1">
      <c r="A6" s="9"/>
      <c r="B6" s="9"/>
      <c r="C6" s="21" t="s">
        <v>143</v>
      </c>
      <c r="D6" s="21" t="s">
        <v>144</v>
      </c>
      <c r="E6" s="21" t="s">
        <v>145</v>
      </c>
      <c r="F6" s="21" t="s">
        <v>146</v>
      </c>
      <c r="G6" s="9"/>
      <c r="H6" s="9"/>
      <c r="I6" s="9"/>
      <c r="J6" s="9"/>
      <c r="K6" s="9"/>
      <c r="L6" s="9"/>
      <c r="M6" s="21">
        <v>2023</v>
      </c>
      <c r="N6" s="21">
        <v>2024</v>
      </c>
      <c r="O6" s="21">
        <v>2025</v>
      </c>
    </row>
    <row r="7" spans="1:15" ht="330">
      <c r="A7" s="21" t="s">
        <v>147</v>
      </c>
      <c r="B7" s="21" t="s">
        <v>148</v>
      </c>
      <c r="C7" s="47" t="s">
        <v>149</v>
      </c>
      <c r="D7" s="38" t="s">
        <v>150</v>
      </c>
      <c r="E7" s="47">
        <v>0</v>
      </c>
      <c r="F7" s="23" t="s">
        <v>151</v>
      </c>
      <c r="G7" s="38" t="s">
        <v>152</v>
      </c>
      <c r="H7" s="38" t="s">
        <v>153</v>
      </c>
      <c r="I7" s="21" t="s">
        <v>61</v>
      </c>
      <c r="J7" s="21" t="s">
        <v>154</v>
      </c>
      <c r="K7" s="47" t="s">
        <v>155</v>
      </c>
      <c r="L7" s="38" t="s">
        <v>156</v>
      </c>
      <c r="M7" s="47">
        <v>0</v>
      </c>
      <c r="N7" s="47">
        <v>329428</v>
      </c>
      <c r="O7" s="47">
        <v>3074663</v>
      </c>
    </row>
  </sheetData>
  <mergeCells count="12">
    <mergeCell ref="A2:O2"/>
    <mergeCell ref="A3:O3"/>
    <mergeCell ref="A5:A6"/>
    <mergeCell ref="B5:B6"/>
    <mergeCell ref="C5:F5"/>
    <mergeCell ref="G5:G6"/>
    <mergeCell ref="H5:H6"/>
    <mergeCell ref="I5:I6"/>
    <mergeCell ref="J5:J6"/>
    <mergeCell ref="K5:K6"/>
    <mergeCell ref="L5:L6"/>
    <mergeCell ref="M5:O5"/>
  </mergeCells>
  <pageMargins left="0.59027777777777801" right="0.39374999999999999" top="0.49236111111111103" bottom="0.68888888888888899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1757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1. Основные положения</vt:lpstr>
      <vt:lpstr>2. Показатели ГП</vt:lpstr>
      <vt:lpstr>3. Структура ГП</vt:lpstr>
      <vt:lpstr>4. Финобеспечение</vt:lpstr>
      <vt:lpstr>5. Налоговые льготы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 Владиленовна Купцова</dc:creator>
  <dc:description/>
  <cp:lastModifiedBy>Ларионова Галина Прокопьевна</cp:lastModifiedBy>
  <cp:revision>250</cp:revision>
  <cp:lastPrinted>2022-10-10T16:10:24Z</cp:lastPrinted>
  <dcterms:created xsi:type="dcterms:W3CDTF">2022-06-27T13:52:43Z</dcterms:created>
  <dcterms:modified xsi:type="dcterms:W3CDTF">2022-10-28T06:33:15Z</dcterms:modified>
  <dc:language>ru-RU</dc:language>
</cp:coreProperties>
</file>